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440" windowHeight="61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37" i="1" l="1"/>
  <c r="G237" i="1"/>
  <c r="H237" i="1"/>
  <c r="I237" i="1"/>
  <c r="F35" i="1" l="1"/>
  <c r="G35" i="1"/>
  <c r="H35" i="1"/>
  <c r="I35" i="1"/>
  <c r="F106" i="1" l="1"/>
  <c r="G106" i="1"/>
  <c r="H106" i="1"/>
  <c r="I106" i="1"/>
  <c r="J39" i="1"/>
  <c r="E39" i="1"/>
  <c r="F351" i="1"/>
  <c r="G351" i="1"/>
  <c r="H351" i="1"/>
  <c r="I351" i="1"/>
  <c r="F42" i="1" l="1"/>
  <c r="G42" i="1"/>
  <c r="H42" i="1"/>
  <c r="I42" i="1"/>
  <c r="F350" i="1"/>
  <c r="G350" i="1"/>
  <c r="F365" i="1"/>
  <c r="F364" i="1" s="1"/>
  <c r="G365" i="1"/>
  <c r="G364" i="1" s="1"/>
  <c r="H365" i="1"/>
  <c r="H364" i="1" s="1"/>
  <c r="I365" i="1"/>
  <c r="I364" i="1" s="1"/>
  <c r="F357" i="1"/>
  <c r="F356" i="1" s="1"/>
  <c r="G357" i="1"/>
  <c r="G356" i="1" s="1"/>
  <c r="H357" i="1"/>
  <c r="H356" i="1" s="1"/>
  <c r="I357" i="1"/>
  <c r="I356" i="1" s="1"/>
  <c r="F354" i="1"/>
  <c r="F353" i="1" s="1"/>
  <c r="G354" i="1"/>
  <c r="G353" i="1" s="1"/>
  <c r="H354" i="1"/>
  <c r="H353" i="1" s="1"/>
  <c r="I354" i="1"/>
  <c r="I353" i="1" s="1"/>
  <c r="H350" i="1"/>
  <c r="I350" i="1"/>
  <c r="F347" i="1"/>
  <c r="F346" i="1" s="1"/>
  <c r="G347" i="1"/>
  <c r="G346" i="1" s="1"/>
  <c r="H347" i="1"/>
  <c r="H346" i="1" s="1"/>
  <c r="I347" i="1"/>
  <c r="I346" i="1" s="1"/>
  <c r="E349" i="1"/>
  <c r="E367" i="1"/>
  <c r="E368" i="1"/>
  <c r="E369" i="1"/>
  <c r="E370" i="1"/>
  <c r="E371" i="1"/>
  <c r="E372" i="1"/>
  <c r="E373" i="1"/>
  <c r="E374" i="1"/>
  <c r="E359" i="1"/>
  <c r="E360" i="1"/>
  <c r="E361" i="1"/>
  <c r="E362" i="1"/>
  <c r="E363" i="1"/>
  <c r="J367" i="1"/>
  <c r="J368" i="1"/>
  <c r="J369" i="1"/>
  <c r="J370" i="1"/>
  <c r="J371" i="1"/>
  <c r="J372" i="1"/>
  <c r="J373" i="1"/>
  <c r="J374" i="1"/>
  <c r="J359" i="1"/>
  <c r="J360" i="1"/>
  <c r="J361" i="1"/>
  <c r="J362" i="1"/>
  <c r="J363" i="1"/>
  <c r="J349" i="1"/>
  <c r="J366" i="1"/>
  <c r="J358" i="1"/>
  <c r="J355" i="1"/>
  <c r="J354" i="1" s="1"/>
  <c r="J353" i="1" s="1"/>
  <c r="J352" i="1"/>
  <c r="J351" i="1" s="1"/>
  <c r="J350" i="1" s="1"/>
  <c r="J348" i="1"/>
  <c r="E366" i="1"/>
  <c r="E358" i="1"/>
  <c r="E355" i="1"/>
  <c r="E354" i="1" s="1"/>
  <c r="E353" i="1" s="1"/>
  <c r="E352" i="1"/>
  <c r="E351" i="1" s="1"/>
  <c r="E350" i="1" s="1"/>
  <c r="E348" i="1"/>
  <c r="F330" i="1"/>
  <c r="G330" i="1"/>
  <c r="H330" i="1"/>
  <c r="I330" i="1"/>
  <c r="F328" i="1"/>
  <c r="G328" i="1"/>
  <c r="H328" i="1"/>
  <c r="I328" i="1"/>
  <c r="F324" i="1"/>
  <c r="G324" i="1"/>
  <c r="H324" i="1"/>
  <c r="I324" i="1"/>
  <c r="F322" i="1"/>
  <c r="G322" i="1"/>
  <c r="H322" i="1"/>
  <c r="I322" i="1"/>
  <c r="F320" i="1"/>
  <c r="G320" i="1"/>
  <c r="H320" i="1"/>
  <c r="I320" i="1"/>
  <c r="F309" i="1"/>
  <c r="G309" i="1"/>
  <c r="H309" i="1"/>
  <c r="I309" i="1"/>
  <c r="F306" i="1"/>
  <c r="G306" i="1"/>
  <c r="H306" i="1"/>
  <c r="I306" i="1"/>
  <c r="F300" i="1"/>
  <c r="G300" i="1"/>
  <c r="H300" i="1"/>
  <c r="I300" i="1"/>
  <c r="F297" i="1"/>
  <c r="F296" i="1" s="1"/>
  <c r="G297" i="1"/>
  <c r="G296" i="1" s="1"/>
  <c r="H297" i="1"/>
  <c r="I297" i="1"/>
  <c r="F291" i="1"/>
  <c r="G291" i="1"/>
  <c r="H291" i="1"/>
  <c r="I291" i="1"/>
  <c r="F285" i="1"/>
  <c r="G285" i="1"/>
  <c r="H285" i="1"/>
  <c r="I285" i="1"/>
  <c r="F281" i="1"/>
  <c r="G281" i="1"/>
  <c r="H281" i="1"/>
  <c r="I281" i="1"/>
  <c r="F277" i="1"/>
  <c r="G277" i="1"/>
  <c r="H277" i="1"/>
  <c r="H273" i="1" s="1"/>
  <c r="I277" i="1"/>
  <c r="I273" i="1" s="1"/>
  <c r="F274" i="1"/>
  <c r="G274" i="1"/>
  <c r="H274" i="1"/>
  <c r="I274" i="1"/>
  <c r="F267" i="1"/>
  <c r="G267" i="1"/>
  <c r="H267" i="1"/>
  <c r="I267" i="1"/>
  <c r="F259" i="1"/>
  <c r="G259" i="1"/>
  <c r="H259" i="1"/>
  <c r="I259" i="1"/>
  <c r="F256" i="1"/>
  <c r="G256" i="1"/>
  <c r="H256" i="1"/>
  <c r="I256" i="1"/>
  <c r="F251" i="1"/>
  <c r="G251" i="1"/>
  <c r="H251" i="1"/>
  <c r="I251" i="1"/>
  <c r="F246" i="1"/>
  <c r="G246" i="1"/>
  <c r="H246" i="1"/>
  <c r="I246" i="1"/>
  <c r="F241" i="1"/>
  <c r="G241" i="1"/>
  <c r="H241" i="1"/>
  <c r="I241" i="1"/>
  <c r="F230" i="1"/>
  <c r="G230" i="1"/>
  <c r="G229" i="1" s="1"/>
  <c r="H230" i="1"/>
  <c r="I230" i="1"/>
  <c r="I229" i="1" s="1"/>
  <c r="E332" i="1"/>
  <c r="E333" i="1"/>
  <c r="E334" i="1"/>
  <c r="E335" i="1"/>
  <c r="E336" i="1"/>
  <c r="J332" i="1"/>
  <c r="J333" i="1"/>
  <c r="J334" i="1"/>
  <c r="J335" i="1"/>
  <c r="J336" i="1"/>
  <c r="J326" i="1"/>
  <c r="J327" i="1"/>
  <c r="E326" i="1"/>
  <c r="E327" i="1"/>
  <c r="J311" i="1"/>
  <c r="J312" i="1"/>
  <c r="J313" i="1"/>
  <c r="J314" i="1"/>
  <c r="J315" i="1"/>
  <c r="J316" i="1"/>
  <c r="J317" i="1"/>
  <c r="J318" i="1"/>
  <c r="J319" i="1"/>
  <c r="J308" i="1"/>
  <c r="E311" i="1"/>
  <c r="E312" i="1"/>
  <c r="E313" i="1"/>
  <c r="E314" i="1"/>
  <c r="E315" i="1"/>
  <c r="E316" i="1"/>
  <c r="E317" i="1"/>
  <c r="E318" i="1"/>
  <c r="E319" i="1"/>
  <c r="E308" i="1"/>
  <c r="E302" i="1"/>
  <c r="E299" i="1"/>
  <c r="E293" i="1"/>
  <c r="E294" i="1"/>
  <c r="E295" i="1"/>
  <c r="E287" i="1"/>
  <c r="E288" i="1"/>
  <c r="E289" i="1"/>
  <c r="E290" i="1"/>
  <c r="E283" i="1"/>
  <c r="E284" i="1"/>
  <c r="E279" i="1"/>
  <c r="E276" i="1"/>
  <c r="J302" i="1"/>
  <c r="J299" i="1"/>
  <c r="J293" i="1"/>
  <c r="J294" i="1"/>
  <c r="J295" i="1"/>
  <c r="J287" i="1"/>
  <c r="J288" i="1"/>
  <c r="J289" i="1"/>
  <c r="J290" i="1"/>
  <c r="J283" i="1"/>
  <c r="J284" i="1"/>
  <c r="J279" i="1"/>
  <c r="J276" i="1"/>
  <c r="J269" i="1"/>
  <c r="J270" i="1"/>
  <c r="J271" i="1"/>
  <c r="J272" i="1"/>
  <c r="E269" i="1"/>
  <c r="E270" i="1"/>
  <c r="E271" i="1"/>
  <c r="E272" i="1"/>
  <c r="E258" i="1"/>
  <c r="E261" i="1"/>
  <c r="E262" i="1"/>
  <c r="E263" i="1"/>
  <c r="E264" i="1"/>
  <c r="J261" i="1"/>
  <c r="J262" i="1"/>
  <c r="J263" i="1"/>
  <c r="J264" i="1"/>
  <c r="J258" i="1"/>
  <c r="J253" i="1"/>
  <c r="J254" i="1"/>
  <c r="J255" i="1"/>
  <c r="J248" i="1"/>
  <c r="J249" i="1"/>
  <c r="J250" i="1"/>
  <c r="E253" i="1"/>
  <c r="E254" i="1"/>
  <c r="E255" i="1"/>
  <c r="E248" i="1"/>
  <c r="E249" i="1"/>
  <c r="E250" i="1"/>
  <c r="E243" i="1"/>
  <c r="E244" i="1"/>
  <c r="E245" i="1"/>
  <c r="E239" i="1"/>
  <c r="E240" i="1"/>
  <c r="J243" i="1"/>
  <c r="J244" i="1"/>
  <c r="J245" i="1"/>
  <c r="J239" i="1"/>
  <c r="J240" i="1"/>
  <c r="J232" i="1"/>
  <c r="J233" i="1"/>
  <c r="J234" i="1"/>
  <c r="J235" i="1"/>
  <c r="J236" i="1"/>
  <c r="E232" i="1"/>
  <c r="E233" i="1"/>
  <c r="E234" i="1"/>
  <c r="E235" i="1"/>
  <c r="E236" i="1"/>
  <c r="J331" i="1"/>
  <c r="J329" i="1"/>
  <c r="J328" i="1" s="1"/>
  <c r="J325" i="1"/>
  <c r="J323" i="1"/>
  <c r="J322" i="1" s="1"/>
  <c r="J321" i="1"/>
  <c r="J320" i="1" s="1"/>
  <c r="J310" i="1"/>
  <c r="J307" i="1"/>
  <c r="J301" i="1"/>
  <c r="J300" i="1" s="1"/>
  <c r="J298" i="1"/>
  <c r="J292" i="1"/>
  <c r="J286" i="1"/>
  <c r="J282" i="1"/>
  <c r="J278" i="1"/>
  <c r="J277" i="1" s="1"/>
  <c r="J275" i="1"/>
  <c r="J274" i="1" s="1"/>
  <c r="J268" i="1"/>
  <c r="J260" i="1"/>
  <c r="J257" i="1"/>
  <c r="J252" i="1"/>
  <c r="J247" i="1"/>
  <c r="J242" i="1"/>
  <c r="J238" i="1"/>
  <c r="J231" i="1"/>
  <c r="E331" i="1"/>
  <c r="E329" i="1"/>
  <c r="E328" i="1" s="1"/>
  <c r="E325" i="1"/>
  <c r="E323" i="1"/>
  <c r="E322" i="1" s="1"/>
  <c r="E321" i="1"/>
  <c r="E320" i="1" s="1"/>
  <c r="E310" i="1"/>
  <c r="E307" i="1"/>
  <c r="E301" i="1"/>
  <c r="E298" i="1"/>
  <c r="E292" i="1"/>
  <c r="E286" i="1"/>
  <c r="E282" i="1"/>
  <c r="E278" i="1"/>
  <c r="E277" i="1" s="1"/>
  <c r="E275" i="1"/>
  <c r="E268" i="1"/>
  <c r="E260" i="1"/>
  <c r="E257" i="1"/>
  <c r="E256" i="1" s="1"/>
  <c r="E252" i="1"/>
  <c r="E247" i="1"/>
  <c r="E242" i="1"/>
  <c r="E238" i="1"/>
  <c r="E231" i="1"/>
  <c r="F338" i="1"/>
  <c r="F337" i="1" s="1"/>
  <c r="G338" i="1"/>
  <c r="G337" i="1" s="1"/>
  <c r="H338" i="1"/>
  <c r="H337" i="1" s="1"/>
  <c r="I338" i="1"/>
  <c r="I337" i="1" s="1"/>
  <c r="J339" i="1"/>
  <c r="J338" i="1" s="1"/>
  <c r="J337" i="1" s="1"/>
  <c r="E339" i="1"/>
  <c r="E338" i="1" s="1"/>
  <c r="E337" i="1" s="1"/>
  <c r="F192" i="1"/>
  <c r="G192" i="1"/>
  <c r="H192" i="1"/>
  <c r="I192" i="1"/>
  <c r="F208" i="1"/>
  <c r="G208" i="1"/>
  <c r="H208" i="1"/>
  <c r="I208" i="1"/>
  <c r="I191" i="1" s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J209" i="1"/>
  <c r="E209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J193" i="1"/>
  <c r="E193" i="1"/>
  <c r="F186" i="1"/>
  <c r="G186" i="1"/>
  <c r="H186" i="1"/>
  <c r="I186" i="1"/>
  <c r="F182" i="1"/>
  <c r="G182" i="1"/>
  <c r="H182" i="1"/>
  <c r="I182" i="1"/>
  <c r="F176" i="1"/>
  <c r="G176" i="1"/>
  <c r="H176" i="1"/>
  <c r="I176" i="1"/>
  <c r="F170" i="1"/>
  <c r="G170" i="1"/>
  <c r="H170" i="1"/>
  <c r="I170" i="1"/>
  <c r="J131" i="1"/>
  <c r="J132" i="1"/>
  <c r="J133" i="1"/>
  <c r="J134" i="1"/>
  <c r="J137" i="1"/>
  <c r="J138" i="1"/>
  <c r="J139" i="1"/>
  <c r="J140" i="1"/>
  <c r="J143" i="1"/>
  <c r="J144" i="1"/>
  <c r="J145" i="1"/>
  <c r="J146" i="1"/>
  <c r="J147" i="1"/>
  <c r="J148" i="1"/>
  <c r="J149" i="1"/>
  <c r="J150" i="1"/>
  <c r="F166" i="1"/>
  <c r="G166" i="1"/>
  <c r="H166" i="1"/>
  <c r="I166" i="1"/>
  <c r="F162" i="1"/>
  <c r="G162" i="1"/>
  <c r="H162" i="1"/>
  <c r="I162" i="1"/>
  <c r="F158" i="1"/>
  <c r="G158" i="1"/>
  <c r="H158" i="1"/>
  <c r="I158" i="1"/>
  <c r="F153" i="1"/>
  <c r="G153" i="1"/>
  <c r="H153" i="1"/>
  <c r="I153" i="1"/>
  <c r="F141" i="1"/>
  <c r="G141" i="1"/>
  <c r="H141" i="1"/>
  <c r="I141" i="1"/>
  <c r="F135" i="1"/>
  <c r="G135" i="1"/>
  <c r="H135" i="1"/>
  <c r="I135" i="1"/>
  <c r="F129" i="1"/>
  <c r="G129" i="1"/>
  <c r="H129" i="1"/>
  <c r="I129" i="1"/>
  <c r="E188" i="1"/>
  <c r="E184" i="1"/>
  <c r="E185" i="1"/>
  <c r="E178" i="1"/>
  <c r="E179" i="1"/>
  <c r="E180" i="1"/>
  <c r="E181" i="1"/>
  <c r="E172" i="1"/>
  <c r="E173" i="1"/>
  <c r="E174" i="1"/>
  <c r="E175" i="1"/>
  <c r="J188" i="1"/>
  <c r="J184" i="1"/>
  <c r="J185" i="1"/>
  <c r="J178" i="1"/>
  <c r="J179" i="1"/>
  <c r="J180" i="1"/>
  <c r="J181" i="1"/>
  <c r="J172" i="1"/>
  <c r="J173" i="1"/>
  <c r="J174" i="1"/>
  <c r="J175" i="1"/>
  <c r="J168" i="1"/>
  <c r="J164" i="1"/>
  <c r="J165" i="1"/>
  <c r="J160" i="1"/>
  <c r="J161" i="1"/>
  <c r="J155" i="1"/>
  <c r="J156" i="1"/>
  <c r="J157" i="1"/>
  <c r="E168" i="1"/>
  <c r="E164" i="1"/>
  <c r="E165" i="1"/>
  <c r="E160" i="1"/>
  <c r="E161" i="1"/>
  <c r="J187" i="1"/>
  <c r="J186" i="1" s="1"/>
  <c r="J183" i="1"/>
  <c r="J177" i="1"/>
  <c r="J171" i="1"/>
  <c r="J167" i="1"/>
  <c r="J163" i="1"/>
  <c r="J159" i="1"/>
  <c r="J158" i="1" s="1"/>
  <c r="J154" i="1"/>
  <c r="J142" i="1"/>
  <c r="J136" i="1"/>
  <c r="J130" i="1"/>
  <c r="E187" i="1"/>
  <c r="E183" i="1"/>
  <c r="E177" i="1"/>
  <c r="E171" i="1"/>
  <c r="E167" i="1"/>
  <c r="E166" i="1" s="1"/>
  <c r="E163" i="1"/>
  <c r="E159" i="1"/>
  <c r="E155" i="1"/>
  <c r="E156" i="1"/>
  <c r="E157" i="1"/>
  <c r="E154" i="1"/>
  <c r="E143" i="1"/>
  <c r="E144" i="1"/>
  <c r="E145" i="1"/>
  <c r="E146" i="1"/>
  <c r="E147" i="1"/>
  <c r="E148" i="1"/>
  <c r="E149" i="1"/>
  <c r="E150" i="1"/>
  <c r="E142" i="1"/>
  <c r="E137" i="1"/>
  <c r="E138" i="1"/>
  <c r="E139" i="1"/>
  <c r="E140" i="1"/>
  <c r="E136" i="1"/>
  <c r="E131" i="1"/>
  <c r="E132" i="1"/>
  <c r="E133" i="1"/>
  <c r="E134" i="1"/>
  <c r="E130" i="1"/>
  <c r="F123" i="1"/>
  <c r="G123" i="1"/>
  <c r="H123" i="1"/>
  <c r="I123" i="1"/>
  <c r="J125" i="1"/>
  <c r="J126" i="1"/>
  <c r="J127" i="1"/>
  <c r="J124" i="1"/>
  <c r="E125" i="1"/>
  <c r="E126" i="1"/>
  <c r="E127" i="1"/>
  <c r="E124" i="1"/>
  <c r="F118" i="1"/>
  <c r="G118" i="1"/>
  <c r="G105" i="1" s="1"/>
  <c r="H118" i="1"/>
  <c r="I118" i="1"/>
  <c r="J120" i="1"/>
  <c r="J121" i="1"/>
  <c r="J122" i="1"/>
  <c r="J119" i="1"/>
  <c r="E120" i="1"/>
  <c r="E121" i="1"/>
  <c r="E122" i="1"/>
  <c r="E119" i="1"/>
  <c r="J116" i="1"/>
  <c r="J117" i="1"/>
  <c r="J115" i="1"/>
  <c r="J108" i="1"/>
  <c r="J109" i="1"/>
  <c r="J110" i="1"/>
  <c r="J111" i="1"/>
  <c r="J112" i="1"/>
  <c r="J107" i="1"/>
  <c r="E116" i="1"/>
  <c r="E117" i="1"/>
  <c r="E115" i="1"/>
  <c r="E108" i="1"/>
  <c r="E109" i="1"/>
  <c r="E110" i="1"/>
  <c r="E111" i="1"/>
  <c r="E112" i="1"/>
  <c r="E107" i="1"/>
  <c r="F65" i="1"/>
  <c r="G65" i="1"/>
  <c r="H65" i="1"/>
  <c r="I65" i="1"/>
  <c r="F69" i="1"/>
  <c r="G69" i="1"/>
  <c r="H69" i="1"/>
  <c r="I69" i="1"/>
  <c r="F77" i="1"/>
  <c r="G77" i="1"/>
  <c r="H77" i="1"/>
  <c r="I77" i="1"/>
  <c r="F86" i="1"/>
  <c r="G86" i="1"/>
  <c r="H86" i="1"/>
  <c r="I86" i="1"/>
  <c r="F94" i="1"/>
  <c r="G94" i="1"/>
  <c r="H94" i="1"/>
  <c r="I94" i="1"/>
  <c r="F101" i="1"/>
  <c r="G101" i="1"/>
  <c r="H101" i="1"/>
  <c r="I101" i="1"/>
  <c r="J103" i="1"/>
  <c r="J104" i="1"/>
  <c r="J102" i="1"/>
  <c r="E103" i="1"/>
  <c r="E104" i="1"/>
  <c r="E102" i="1"/>
  <c r="J96" i="1"/>
  <c r="J97" i="1"/>
  <c r="J98" i="1"/>
  <c r="J99" i="1"/>
  <c r="J100" i="1"/>
  <c r="J95" i="1"/>
  <c r="E96" i="1"/>
  <c r="E97" i="1"/>
  <c r="E98" i="1"/>
  <c r="E99" i="1"/>
  <c r="E100" i="1"/>
  <c r="E95" i="1"/>
  <c r="J88" i="1"/>
  <c r="J89" i="1"/>
  <c r="J90" i="1"/>
  <c r="J91" i="1"/>
  <c r="J92" i="1"/>
  <c r="J93" i="1"/>
  <c r="J87" i="1"/>
  <c r="E93" i="1"/>
  <c r="E88" i="1"/>
  <c r="E89" i="1"/>
  <c r="E90" i="1"/>
  <c r="E91" i="1"/>
  <c r="E92" i="1"/>
  <c r="E87" i="1"/>
  <c r="J79" i="1"/>
  <c r="J80" i="1"/>
  <c r="J81" i="1"/>
  <c r="J82" i="1"/>
  <c r="J83" i="1"/>
  <c r="J84" i="1"/>
  <c r="J85" i="1"/>
  <c r="E79" i="1"/>
  <c r="E80" i="1"/>
  <c r="E81" i="1"/>
  <c r="E82" i="1"/>
  <c r="E83" i="1"/>
  <c r="E84" i="1"/>
  <c r="E85" i="1"/>
  <c r="J78" i="1"/>
  <c r="E78" i="1"/>
  <c r="J71" i="1"/>
  <c r="J72" i="1"/>
  <c r="J73" i="1"/>
  <c r="J74" i="1"/>
  <c r="J70" i="1"/>
  <c r="E71" i="1"/>
  <c r="E72" i="1"/>
  <c r="E73" i="1"/>
  <c r="E74" i="1"/>
  <c r="E70" i="1"/>
  <c r="J67" i="1"/>
  <c r="J68" i="1"/>
  <c r="J66" i="1"/>
  <c r="E67" i="1"/>
  <c r="E68" i="1"/>
  <c r="E66" i="1"/>
  <c r="F58" i="1"/>
  <c r="F57" i="1" s="1"/>
  <c r="G58" i="1"/>
  <c r="G57" i="1" s="1"/>
  <c r="H58" i="1"/>
  <c r="H57" i="1" s="1"/>
  <c r="I58" i="1"/>
  <c r="I57" i="1" s="1"/>
  <c r="J60" i="1"/>
  <c r="J61" i="1"/>
  <c r="J62" i="1"/>
  <c r="J63" i="1"/>
  <c r="J59" i="1"/>
  <c r="E60" i="1"/>
  <c r="E61" i="1"/>
  <c r="E62" i="1"/>
  <c r="E63" i="1"/>
  <c r="E59" i="1"/>
  <c r="F53" i="1"/>
  <c r="F52" i="1" s="1"/>
  <c r="G53" i="1"/>
  <c r="G52" i="1" s="1"/>
  <c r="H53" i="1"/>
  <c r="H52" i="1" s="1"/>
  <c r="I53" i="1"/>
  <c r="I52" i="1" s="1"/>
  <c r="J55" i="1"/>
  <c r="J56" i="1"/>
  <c r="J54" i="1"/>
  <c r="J53" i="1" s="1"/>
  <c r="J52" i="1" s="1"/>
  <c r="E55" i="1"/>
  <c r="E56" i="1"/>
  <c r="E54" i="1"/>
  <c r="E50" i="1"/>
  <c r="E49" i="1"/>
  <c r="E48" i="1"/>
  <c r="F47" i="1"/>
  <c r="G47" i="1"/>
  <c r="H47" i="1"/>
  <c r="I47" i="1"/>
  <c r="J49" i="1"/>
  <c r="J50" i="1"/>
  <c r="J51" i="1"/>
  <c r="J48" i="1"/>
  <c r="E51" i="1"/>
  <c r="J44" i="1"/>
  <c r="J45" i="1"/>
  <c r="J46" i="1"/>
  <c r="J43" i="1"/>
  <c r="E46" i="1"/>
  <c r="E44" i="1"/>
  <c r="E45" i="1"/>
  <c r="E43" i="1"/>
  <c r="J37" i="1"/>
  <c r="J38" i="1"/>
  <c r="J36" i="1"/>
  <c r="E37" i="1"/>
  <c r="E38" i="1"/>
  <c r="E36" i="1"/>
  <c r="F30" i="1"/>
  <c r="F29" i="1" s="1"/>
  <c r="G30" i="1"/>
  <c r="G29" i="1" s="1"/>
  <c r="H30" i="1"/>
  <c r="H29" i="1" s="1"/>
  <c r="I30" i="1"/>
  <c r="I29" i="1" s="1"/>
  <c r="J32" i="1"/>
  <c r="J30" i="1" s="1"/>
  <c r="J33" i="1"/>
  <c r="J31" i="1"/>
  <c r="E32" i="1"/>
  <c r="E33" i="1"/>
  <c r="E31" i="1"/>
  <c r="F24" i="1"/>
  <c r="F23" i="1" s="1"/>
  <c r="G24" i="1"/>
  <c r="G23" i="1" s="1"/>
  <c r="H24" i="1"/>
  <c r="H23" i="1" s="1"/>
  <c r="I24" i="1"/>
  <c r="I23" i="1" s="1"/>
  <c r="J26" i="1"/>
  <c r="J27" i="1"/>
  <c r="J28" i="1"/>
  <c r="J25" i="1"/>
  <c r="E26" i="1"/>
  <c r="E27" i="1"/>
  <c r="E28" i="1"/>
  <c r="E25" i="1"/>
  <c r="F12" i="1"/>
  <c r="F11" i="1" s="1"/>
  <c r="G12" i="1"/>
  <c r="G11" i="1" s="1"/>
  <c r="H12" i="1"/>
  <c r="H11" i="1" s="1"/>
  <c r="I12" i="1"/>
  <c r="I11" i="1" s="1"/>
  <c r="J14" i="1"/>
  <c r="J15" i="1"/>
  <c r="J16" i="1"/>
  <c r="J17" i="1"/>
  <c r="J18" i="1"/>
  <c r="J19" i="1"/>
  <c r="J20" i="1"/>
  <c r="J21" i="1"/>
  <c r="J22" i="1"/>
  <c r="J13" i="1"/>
  <c r="E14" i="1"/>
  <c r="E15" i="1"/>
  <c r="E16" i="1"/>
  <c r="E17" i="1"/>
  <c r="E18" i="1"/>
  <c r="E19" i="1"/>
  <c r="E20" i="1"/>
  <c r="E21" i="1"/>
  <c r="E22" i="1"/>
  <c r="E13" i="1"/>
  <c r="J330" i="1" l="1"/>
  <c r="J281" i="1"/>
  <c r="F105" i="1"/>
  <c r="J162" i="1"/>
  <c r="J153" i="1"/>
  <c r="E135" i="1"/>
  <c r="J347" i="1"/>
  <c r="J346" i="1" s="1"/>
  <c r="J166" i="1"/>
  <c r="J101" i="1"/>
  <c r="J285" i="1"/>
  <c r="J280" i="1" s="1"/>
  <c r="F229" i="1"/>
  <c r="H229" i="1"/>
  <c r="J267" i="1"/>
  <c r="J241" i="1"/>
  <c r="H191" i="1"/>
  <c r="E35" i="1"/>
  <c r="J29" i="1"/>
  <c r="J35" i="1"/>
  <c r="J47" i="1"/>
  <c r="I34" i="1"/>
  <c r="J58" i="1"/>
  <c r="J57" i="1" s="1"/>
  <c r="J65" i="1"/>
  <c r="J69" i="1"/>
  <c r="J77" i="1"/>
  <c r="J86" i="1"/>
  <c r="J94" i="1"/>
  <c r="G64" i="1"/>
  <c r="J118" i="1"/>
  <c r="I105" i="1"/>
  <c r="J123" i="1"/>
  <c r="J129" i="1"/>
  <c r="J135" i="1"/>
  <c r="J141" i="1"/>
  <c r="J170" i="1"/>
  <c r="J176" i="1"/>
  <c r="J182" i="1"/>
  <c r="E186" i="1"/>
  <c r="J192" i="1"/>
  <c r="J208" i="1"/>
  <c r="J357" i="1"/>
  <c r="J356" i="1" s="1"/>
  <c r="E347" i="1"/>
  <c r="E346" i="1" s="1"/>
  <c r="E306" i="1"/>
  <c r="J306" i="1"/>
  <c r="J324" i="1"/>
  <c r="E309" i="1"/>
  <c r="J309" i="1"/>
  <c r="J297" i="1"/>
  <c r="H296" i="1"/>
  <c r="E291" i="1"/>
  <c r="J291" i="1"/>
  <c r="E281" i="1"/>
  <c r="I280" i="1"/>
  <c r="E259" i="1"/>
  <c r="J259" i="1"/>
  <c r="J256" i="1"/>
  <c r="J251" i="1"/>
  <c r="J246" i="1"/>
  <c r="J237" i="1"/>
  <c r="J230" i="1"/>
  <c r="E357" i="1"/>
  <c r="E356" i="1" s="1"/>
  <c r="H305" i="1"/>
  <c r="E330" i="1"/>
  <c r="G305" i="1"/>
  <c r="I305" i="1"/>
  <c r="E324" i="1"/>
  <c r="F305" i="1"/>
  <c r="J296" i="1"/>
  <c r="E300" i="1"/>
  <c r="I296" i="1"/>
  <c r="E297" i="1"/>
  <c r="E285" i="1"/>
  <c r="H280" i="1"/>
  <c r="G280" i="1"/>
  <c r="F280" i="1"/>
  <c r="G273" i="1"/>
  <c r="J273" i="1"/>
  <c r="F273" i="1"/>
  <c r="E274" i="1"/>
  <c r="E273" i="1" s="1"/>
  <c r="E267" i="1"/>
  <c r="E251" i="1"/>
  <c r="E246" i="1"/>
  <c r="E241" i="1"/>
  <c r="E237" i="1"/>
  <c r="E230" i="1"/>
  <c r="G191" i="1"/>
  <c r="E208" i="1"/>
  <c r="F191" i="1"/>
  <c r="E192" i="1"/>
  <c r="E182" i="1"/>
  <c r="H169" i="1"/>
  <c r="E176" i="1"/>
  <c r="G169" i="1"/>
  <c r="I169" i="1"/>
  <c r="E170" i="1"/>
  <c r="E162" i="1"/>
  <c r="E158" i="1"/>
  <c r="E153" i="1"/>
  <c r="I128" i="1"/>
  <c r="E141" i="1"/>
  <c r="E129" i="1"/>
  <c r="F128" i="1"/>
  <c r="H105" i="1"/>
  <c r="E123" i="1"/>
  <c r="E118" i="1"/>
  <c r="J106" i="1"/>
  <c r="E106" i="1"/>
  <c r="E101" i="1"/>
  <c r="E94" i="1"/>
  <c r="I64" i="1"/>
  <c r="H64" i="1"/>
  <c r="E86" i="1"/>
  <c r="F64" i="1"/>
  <c r="E77" i="1"/>
  <c r="E65" i="1"/>
  <c r="E69" i="1"/>
  <c r="E58" i="1"/>
  <c r="E57" i="1" s="1"/>
  <c r="E53" i="1"/>
  <c r="E52" i="1" s="1"/>
  <c r="F34" i="1"/>
  <c r="E42" i="1"/>
  <c r="G34" i="1"/>
  <c r="J24" i="1"/>
  <c r="J23" i="1" s="1"/>
  <c r="E30" i="1"/>
  <c r="E29" i="1" s="1"/>
  <c r="E24" i="1"/>
  <c r="E23" i="1" s="1"/>
  <c r="J12" i="1"/>
  <c r="J11" i="1" s="1"/>
  <c r="E12" i="1"/>
  <c r="E11" i="1" s="1"/>
  <c r="I375" i="1"/>
  <c r="H375" i="1"/>
  <c r="G375" i="1"/>
  <c r="F375" i="1"/>
  <c r="E365" i="1"/>
  <c r="E364" i="1" s="1"/>
  <c r="J365" i="1"/>
  <c r="J364" i="1" s="1"/>
  <c r="J42" i="1"/>
  <c r="H34" i="1"/>
  <c r="F169" i="1"/>
  <c r="H128" i="1"/>
  <c r="G128" i="1"/>
  <c r="E47" i="1"/>
  <c r="J105" i="1" l="1"/>
  <c r="J375" i="1"/>
  <c r="J169" i="1"/>
  <c r="E375" i="1"/>
  <c r="J305" i="1"/>
  <c r="J191" i="1"/>
  <c r="J128" i="1"/>
  <c r="J34" i="1"/>
  <c r="J64" i="1"/>
  <c r="E296" i="1"/>
  <c r="H340" i="1"/>
  <c r="I340" i="1"/>
  <c r="E280" i="1"/>
  <c r="F340" i="1"/>
  <c r="G340" i="1"/>
  <c r="J229" i="1"/>
  <c r="E305" i="1"/>
  <c r="E229" i="1"/>
  <c r="E191" i="1"/>
  <c r="E169" i="1"/>
  <c r="E128" i="1"/>
  <c r="E105" i="1"/>
  <c r="E64" i="1"/>
  <c r="E34" i="1"/>
  <c r="J340" i="1" l="1"/>
  <c r="E340" i="1"/>
</calcChain>
</file>

<file path=xl/sharedStrings.xml><?xml version="1.0" encoding="utf-8"?>
<sst xmlns="http://schemas.openxmlformats.org/spreadsheetml/2006/main" count="429" uniqueCount="324">
  <si>
    <t>ДОМ УЧЕНИКА СРЕДЊИХ ШКОЛА</t>
  </si>
  <si>
    <t xml:space="preserve"> У ж и ц е</t>
  </si>
  <si>
    <t>Синт. конто</t>
  </si>
  <si>
    <t>Суб. Конто</t>
  </si>
  <si>
    <t>Аналит. конто</t>
  </si>
  <si>
    <t>Опис</t>
  </si>
  <si>
    <t>Укупно по ФП</t>
  </si>
  <si>
    <t>На тарет буџета</t>
  </si>
  <si>
    <t>На терет сопств. средст.</t>
  </si>
  <si>
    <t>Извршено на терет буџета</t>
  </si>
  <si>
    <t>Извршено на терет сопст. средст.</t>
  </si>
  <si>
    <t>Укупно извршено</t>
  </si>
  <si>
    <t>ПЛАТЕ, ДОДАЦИ И НАКНАДЕ ЗАПОСЛЕНИХ</t>
  </si>
  <si>
    <t>Плате, додаци и накнаде запослених</t>
  </si>
  <si>
    <t>СОЦИЈАЛНИ ДОПР. НА ТЕРЕТ ПОСЛОДАВЦА</t>
  </si>
  <si>
    <t>Социјални доприноси на терет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</si>
  <si>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</si>
  <si>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</si>
  <si>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</si>
  <si>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НАКНАДА У НАТУРИ</t>
  </si>
  <si>
    <t>Накнада у натури</t>
  </si>
  <si>
    <t>Остале накнаде у натури</t>
  </si>
  <si>
    <t>СОЦИЈАЛНА ДАВАЊА ЗАПОСЛЕНИМА</t>
  </si>
  <si>
    <t>Отпремнине и помоћи</t>
  </si>
  <si>
    <t>Помоћ у медицинском лечењу запосленог или чланова породице</t>
  </si>
  <si>
    <t>Помоћ у медиц. лечењу запосл. или чл. Породице</t>
  </si>
  <si>
    <t>Помоћ у случају оштећења или уништења имовине</t>
  </si>
  <si>
    <t>Остале помоћи запосленим радницима</t>
  </si>
  <si>
    <t>НАКНАДЕ ТРОШКОВА ЗА ЗАПОСЛЕНЕ</t>
  </si>
  <si>
    <t>Накнада за запослене</t>
  </si>
  <si>
    <t>Накнада за превоз на посао и са посла</t>
  </si>
  <si>
    <t>Остале накнаде трошкова запослених</t>
  </si>
  <si>
    <t>НАГРАДЕ, БОНУСИ И ОСТАЛИ РАСХОДИ</t>
  </si>
  <si>
    <t>Награде, бонуси, и остали посебни расходи</t>
  </si>
  <si>
    <t>Јубиларне награде</t>
  </si>
  <si>
    <t>Награде за посебне резултате рада</t>
  </si>
  <si>
    <t>Бонуси за државне празбике</t>
  </si>
  <si>
    <t>Накнаде члановима комисија</t>
  </si>
  <si>
    <t>СТАЛНИ ТРОШКОВИ</t>
  </si>
  <si>
    <t>Трошкови платног промета и банкарских услуга</t>
  </si>
  <si>
    <t>Трошкови банкарских услуга</t>
  </si>
  <si>
    <t>Енергетске услуге</t>
  </si>
  <si>
    <t>Електрична енергија</t>
  </si>
  <si>
    <t>Гас</t>
  </si>
  <si>
    <t>Угаљ</t>
  </si>
  <si>
    <t>Комуналне услуге</t>
  </si>
  <si>
    <t>Услуге водовода и канализације</t>
  </si>
  <si>
    <t>Дератизација</t>
  </si>
  <si>
    <t>Димњачарске услуге</t>
  </si>
  <si>
    <t>Услуге заштите имовине</t>
  </si>
  <si>
    <t>Одвоз отпада</t>
  </si>
  <si>
    <t>Услуге чишћења</t>
  </si>
  <si>
    <t>Допринос за коришћење грађевинског земљишта</t>
  </si>
  <si>
    <t>Услуге комуникација</t>
  </si>
  <si>
    <t>Телефон, телекс и телеграф</t>
  </si>
  <si>
    <t>Интернет и сл.</t>
  </si>
  <si>
    <t>Услуге мобилног телефона</t>
  </si>
  <si>
    <t>Пошта</t>
  </si>
  <si>
    <t>Услуга доставе</t>
  </si>
  <si>
    <t>Остале ПТТ услуге</t>
  </si>
  <si>
    <t>Трошкови осигурања</t>
  </si>
  <si>
    <t>Осигурање зграда</t>
  </si>
  <si>
    <t>Осигурање возила</t>
  </si>
  <si>
    <t>Осигурање опреме</t>
  </si>
  <si>
    <t>Осигурање запослених</t>
  </si>
  <si>
    <t>Осигурање трећих лица - ученика</t>
  </si>
  <si>
    <t xml:space="preserve">ТРОШКОВИ ПУТОВАЊА    </t>
  </si>
  <si>
    <t>Трошкови службених путовања</t>
  </si>
  <si>
    <t>Дневнице</t>
  </si>
  <si>
    <t>Трошкови превоза на службеном путу</t>
  </si>
  <si>
    <t>Трошкови смештаја на службеном путу</t>
  </si>
  <si>
    <t>Превоз у јавном саобраћају</t>
  </si>
  <si>
    <t>Такси превоз</t>
  </si>
  <si>
    <t>Превоз у граду по службеном послу</t>
  </si>
  <si>
    <t>Накнада за употребу сопственог возила</t>
  </si>
  <si>
    <t>Остали трошкови за пословна путовања у земљи</t>
  </si>
  <si>
    <t>Трошкови путовања у оквиру редовног рада</t>
  </si>
  <si>
    <t>Накнада за коришћење сопственог аутомобила</t>
  </si>
  <si>
    <t>Остали трошкови превоза у оквиру редовног рада</t>
  </si>
  <si>
    <t>Трошкови путовања ученика</t>
  </si>
  <si>
    <t>Превоз ученика</t>
  </si>
  <si>
    <t>Превоз ученика који учествују на такмичењима</t>
  </si>
  <si>
    <t>УСЛУГЕ ПО УГОВОРУ</t>
  </si>
  <si>
    <t>Компјутерске услуге</t>
  </si>
  <si>
    <t>Услуге за израду софтвера</t>
  </si>
  <si>
    <t>Услуге за одржавање софтвера</t>
  </si>
  <si>
    <t>Услуге одржавања рачунара</t>
  </si>
  <si>
    <t>Остале компјутерске услуге</t>
  </si>
  <si>
    <t>Услуге образовањаи усавршавања запослених</t>
  </si>
  <si>
    <t>Котизација за семинаре</t>
  </si>
  <si>
    <t>Котизација за стручна саветовања</t>
  </si>
  <si>
    <t>Остали издаци за стручно образовање</t>
  </si>
  <si>
    <t>Услуге информисања</t>
  </si>
  <si>
    <t>Услуге штампања публикација</t>
  </si>
  <si>
    <t>Објављивање тендера</t>
  </si>
  <si>
    <t>Осатале услуге рекламе и пропаганде</t>
  </si>
  <si>
    <t>Стручне услуге</t>
  </si>
  <si>
    <t>Правно заступање пред домаћим судовима</t>
  </si>
  <si>
    <t>Остале правне услуге</t>
  </si>
  <si>
    <t>Остале стручне услуге</t>
  </si>
  <si>
    <t>Услуге за домаћинство и угоститељство</t>
  </si>
  <si>
    <t>Хемијско чишћење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</si>
  <si>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</si>
  <si>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</si>
  <si>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</si>
  <si>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</si>
  <si>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</si>
  <si>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Услуге образовања, културе и спорта</t>
  </si>
  <si>
    <t>Услуге културе</t>
  </si>
  <si>
    <t>Услуге спорта</t>
  </si>
  <si>
    <t>Медицинске услуге</t>
  </si>
  <si>
    <t>Здравствена заштита по уговору</t>
  </si>
  <si>
    <t>Услуге јавног здравства - инспекција и анализа</t>
  </si>
  <si>
    <t>Остале медицинске услуге</t>
  </si>
  <si>
    <t>Услуге очувања животне средине</t>
  </si>
  <si>
    <t>Геодетске услуге</t>
  </si>
  <si>
    <t>Специјализоване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</si>
  <si>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</si>
  <si>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</si>
  <si>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</si>
  <si>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</si>
  <si>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</si>
  <si>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</si>
  <si>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</si>
  <si>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</si>
  <si>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Централно грејање</t>
  </si>
  <si>
    <t>Електричне инсталације</t>
  </si>
  <si>
    <t>Радови на комуникацијским инсталацијама</t>
  </si>
  <si>
    <t>Остале услуге и материјал за поправке зграда</t>
  </si>
  <si>
    <t>425191-10</t>
  </si>
  <si>
    <t>Текуће поправке и одржавање осталих објеката</t>
  </si>
  <si>
    <t>Текуће поправке и одржавање опреме</t>
  </si>
  <si>
    <t>Текуће поправке и одржав. опреме за саобраћај</t>
  </si>
  <si>
    <t>Текуће поправке и одржав. опреме за образовање</t>
  </si>
  <si>
    <t>Текуће попр. и одрж. произ. мот. и немот. Опреме</t>
  </si>
  <si>
    <t>МАТЕРИЈАЛ</t>
  </si>
  <si>
    <t>Административни материјал</t>
  </si>
  <si>
    <t>Канцеларијски материјал</t>
  </si>
  <si>
    <t>Расходи за радне униформе</t>
  </si>
  <si>
    <t>ХТЗ опрема</t>
  </si>
  <si>
    <t>Цвеће и зеленило</t>
  </si>
  <si>
    <t>Остали асминистративни материјал</t>
  </si>
  <si>
    <t>Материјал за пољопривреду</t>
  </si>
  <si>
    <t>Семе</t>
  </si>
  <si>
    <t>Биљке</t>
  </si>
  <si>
    <t>Остали материјал за пољопривреду</t>
  </si>
  <si>
    <t>Материјал за образов. и и запошљавање запослених</t>
  </si>
  <si>
    <t>Стручна литература за редовне потребе запослених</t>
  </si>
  <si>
    <t>Стручна литература за образовање запослених</t>
  </si>
  <si>
    <t>Материјал за образовање запослених</t>
  </si>
  <si>
    <t>Материјал за саобраћај</t>
  </si>
  <si>
    <t>Бензин</t>
  </si>
  <si>
    <t>Уља и мазива</t>
  </si>
  <si>
    <t>Остали материјал за превозна средства</t>
  </si>
  <si>
    <t>Материјал за образовање, културу и спорт</t>
  </si>
  <si>
    <t>Материјал за образовање</t>
  </si>
  <si>
    <t>Материјал за културу</t>
  </si>
  <si>
    <t>Материјал за спорт</t>
  </si>
  <si>
    <t>Медицински и лаббораторијски материјал</t>
  </si>
  <si>
    <t>Остали медицински материјал</t>
  </si>
  <si>
    <t>Материјал за одржав. хигијене и угоститељство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</si>
  <si>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</si>
  <si>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</si>
  <si>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</si>
  <si>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Намирнице за припремање хране</t>
  </si>
  <si>
    <t>Остали материјал за угоститељство</t>
  </si>
  <si>
    <t>Материјал за посебне намене</t>
  </si>
  <si>
    <t>Потрошни материјал</t>
  </si>
  <si>
    <t>Резервни делови</t>
  </si>
  <si>
    <t>Алат и инвентар</t>
  </si>
  <si>
    <t>Остали ма теријал за посебне намене</t>
  </si>
  <si>
    <t>АМОРТИЗАЦИЈА И УПОТР. СРЕД. ЗА РАД</t>
  </si>
  <si>
    <t>Амортизација зграда и грађевинских објеката</t>
  </si>
  <si>
    <t>Амортизација опреме</t>
  </si>
  <si>
    <t>ПОРЕЗИ, ОБАВЕЗНЕ ТАКСЕ И КАЗНЕ</t>
  </si>
  <si>
    <t>Остали порези</t>
  </si>
  <si>
    <t>Порез на регистрацију возила</t>
  </si>
  <si>
    <t>Обавезне таксе</t>
  </si>
  <si>
    <t>Републичке таксе</t>
  </si>
  <si>
    <t>Градске таксе</t>
  </si>
  <si>
    <t>Општинске таксе</t>
  </si>
  <si>
    <t>Судске таксе</t>
  </si>
  <si>
    <t>Новчане казне и пенали</t>
  </si>
  <si>
    <t>Републичке казне</t>
  </si>
  <si>
    <t>Градске казне</t>
  </si>
  <si>
    <t>Општинске казне</t>
  </si>
  <si>
    <t>ЗГРАДЕ И ГРАЂЕВИНСКИ ОБЈЕКТИ</t>
  </si>
  <si>
    <t>Изградња пословних зграда и пословног простора</t>
  </si>
  <si>
    <t>Канцелатијске зграде и пословни простор</t>
  </si>
  <si>
    <t>Објекти за потребе образовања</t>
  </si>
  <si>
    <t>МАШИНЕ И ОПРЕМА</t>
  </si>
  <si>
    <t>Опрема за саобраћај</t>
  </si>
  <si>
    <t>Аутомобили</t>
  </si>
  <si>
    <t>Теренска возила</t>
  </si>
  <si>
    <t>Административна опрема</t>
  </si>
  <si>
    <t>Намештај</t>
  </si>
  <si>
    <t>Рачунарска опрема</t>
  </si>
  <si>
    <t>Електронска опрема</t>
  </si>
  <si>
    <t>Опрема за домаћиство</t>
  </si>
  <si>
    <t>Опрема за угоститељство</t>
  </si>
  <si>
    <t>Медицинска опрема</t>
  </si>
  <si>
    <t>Опрема за образовање,науку, културу и спорт</t>
  </si>
  <si>
    <t>Опрема за јавну безбедност</t>
  </si>
  <si>
    <t>Опрема за произв., моторна, непокр. и нем. oпрема</t>
  </si>
  <si>
    <t>Механичка опрема</t>
  </si>
  <si>
    <t>Немоторизовани алати</t>
  </si>
  <si>
    <t>ОСТАЛЕ НЕПОКРЕТНОСТИ И ОПРЕМА</t>
  </si>
  <si>
    <t>Остале некретнине и опрема</t>
  </si>
  <si>
    <t>СВЕГА ПЛАНИРАНИ РАСХОДИ:</t>
  </si>
  <si>
    <t>УТВРЂИВАЊЕ РЕЗУЛТАТА ПОСЛОВАЊА</t>
  </si>
  <si>
    <t>ДОНАЦИЈЕ ОД ИНОСТРАНИХ ДРЖАВА</t>
  </si>
  <si>
    <t>Текуће донације од иностраних држава</t>
  </si>
  <si>
    <t>Текуће донације од иностраних држава у корист нивоа Републике</t>
  </si>
  <si>
    <t>ДОНАЦИЈЕ ОД МЕЂУНАРОДНИХ ОРГАНИЗ.</t>
  </si>
  <si>
    <t>Текуће донације одмеђународних организација</t>
  </si>
  <si>
    <t>ПРИХОДИ ОД ПРОДАЈЕ ДОБАРА И УСЛУГА</t>
  </si>
  <si>
    <t>ПРИХОДИ ИЗ БУЏЕТА</t>
  </si>
  <si>
    <t>Приходи из буџета</t>
  </si>
  <si>
    <t>Прих. из буџета - текуће поправке и одрж. НФИ</t>
  </si>
  <si>
    <t>791111-10</t>
  </si>
  <si>
    <t xml:space="preserve">     СВЕГА ПЛАНИРАНИ ПРИХОДИ:</t>
  </si>
  <si>
    <t>Исплата накнада за време одсуствовања на ТФ</t>
  </si>
  <si>
    <t>Породиљско боловање</t>
  </si>
  <si>
    <t>Боловање преко 30 дана</t>
  </si>
  <si>
    <t>Инвалидност рада другог степена</t>
  </si>
  <si>
    <t>Остали трошкови</t>
  </si>
  <si>
    <t>ТВ претплата</t>
  </si>
  <si>
    <t>Остали непоменути трошкови</t>
  </si>
  <si>
    <t>Услуге образовања и усавршавања запослених</t>
  </si>
  <si>
    <t>Услуге образовања</t>
  </si>
  <si>
    <t>Лабораторијске услуге</t>
  </si>
  <si>
    <t>Уградна опрема</t>
  </si>
  <si>
    <t>Штампачи</t>
  </si>
  <si>
    <t>Мреже</t>
  </si>
  <si>
    <t>Комуникациона опрема</t>
  </si>
  <si>
    <t>Фотографски апарати, камере и остало</t>
  </si>
  <si>
    <t>Опрема за заштиту животне средине</t>
  </si>
  <si>
    <t>Плате по основу цене рада</t>
  </si>
  <si>
    <t>Додатак за рад дужи од радног времена</t>
  </si>
  <si>
    <t>Додатак за рад на дан државног и верског празника</t>
  </si>
  <si>
    <t>Додатак за рад ноћу</t>
  </si>
  <si>
    <t>Минули рад</t>
  </si>
  <si>
    <t>Боловање до 30 дана</t>
  </si>
  <si>
    <t>Накнада зараде за Д.П,В.П, год.одмор,вој.веж.и др.</t>
  </si>
  <si>
    <t>Остали додатци и накнаде</t>
  </si>
  <si>
    <t>411119-10</t>
  </si>
  <si>
    <t>Остала примања која не финансира М.П.</t>
  </si>
  <si>
    <t>Помоћ у случају отпуштања са посла</t>
  </si>
  <si>
    <t>Помоћ у случају смрт.запосленог или члана уже поро.</t>
  </si>
  <si>
    <t>Остали трошкови транспорта</t>
  </si>
  <si>
    <t xml:space="preserve">Остале услуге штампања </t>
  </si>
  <si>
    <t>Услуге информисања јавности-сајт</t>
  </si>
  <si>
    <t>Услуге рекламе и пропаганде-оглласи</t>
  </si>
  <si>
    <t>Остале медијске услуге</t>
  </si>
  <si>
    <t>425191-11</t>
  </si>
  <si>
    <t>425191-12</t>
  </si>
  <si>
    <t>Поправке електричне и електронске опреме</t>
  </si>
  <si>
    <t>Лимарски радови</t>
  </si>
  <si>
    <t>Остале поправке и пдржавање опреме за саобраћај</t>
  </si>
  <si>
    <t>Опрема за комуникацију</t>
  </si>
  <si>
    <t>Електронска и фотогравска опрема</t>
  </si>
  <si>
    <t>Опрема за домаћинство и угоститељство</t>
  </si>
  <si>
    <t>Остале поправке и одржавање администра.опреме</t>
  </si>
  <si>
    <t>Текуће поправке и одржаб.опреме за културу</t>
  </si>
  <si>
    <t>Текуће поправке и одржаб.опреме за спорт</t>
  </si>
  <si>
    <t>Текуће поправке и одржаб.опреме за јавну безбедност</t>
  </si>
  <si>
    <t>Куповина објеката за потребе образовања</t>
  </si>
  <si>
    <t>Књиге у библиотеци</t>
  </si>
  <si>
    <t>Нераспор. вишак прих. и прим. или дефи. из рани.год.</t>
  </si>
  <si>
    <t>321211-10</t>
  </si>
  <si>
    <t>Приходи републич.органа које врше држ.нетрж.орга.</t>
  </si>
  <si>
    <t>Партиципација ученика</t>
  </si>
  <si>
    <t>742321-11</t>
  </si>
  <si>
    <t>Разни приходи</t>
  </si>
  <si>
    <t>742321-12</t>
  </si>
  <si>
    <t>Приход од помија</t>
  </si>
  <si>
    <t>742321-18</t>
  </si>
  <si>
    <t>Приход-КК;УГ"ЕРА"</t>
  </si>
  <si>
    <t>791111-12</t>
  </si>
  <si>
    <t xml:space="preserve"> Приходи из буџета - Зарада</t>
  </si>
  <si>
    <t>791111-15</t>
  </si>
  <si>
    <t>Приходи из буџета - превоз радника</t>
  </si>
  <si>
    <t>Приходи из буџета - партиципација смеш. и исхране</t>
  </si>
  <si>
    <t>791111-16</t>
  </si>
  <si>
    <t>791111-17</t>
  </si>
  <si>
    <t>791111-18</t>
  </si>
  <si>
    <t>Остали приходи из Буџета РС</t>
  </si>
  <si>
    <t>791111-19</t>
  </si>
  <si>
    <t>791111-21</t>
  </si>
  <si>
    <t>Допринос ПИО-на терет послодавца</t>
  </si>
  <si>
    <t>791111-22</t>
  </si>
  <si>
    <t>Допринос за здрав.осигурање-на терет послодавца</t>
  </si>
  <si>
    <t xml:space="preserve"> __________.године</t>
  </si>
  <si>
    <t>Реконструкција -</t>
  </si>
  <si>
    <t>Председник УО :</t>
  </si>
  <si>
    <t>Новогодишњи поклони за децу запослених</t>
  </si>
  <si>
    <t>Остале услуге</t>
  </si>
  <si>
    <t>Мирјана Димитријевић Станковић</t>
  </si>
  <si>
    <t>_____________________________</t>
  </si>
  <si>
    <t>Од ЦЗС-а</t>
  </si>
  <si>
    <t>ПЛАНИРАНИ РАСХОДИ</t>
  </si>
  <si>
    <t>742321-0003</t>
  </si>
  <si>
    <t xml:space="preserve">Намештај          </t>
  </si>
  <si>
    <t xml:space="preserve">Механичке поправке                                         </t>
  </si>
  <si>
    <t>Расподељен вишак прихода из 20----НФИ</t>
  </si>
  <si>
    <t>742321-0006</t>
  </si>
  <si>
    <t>Учешће у трошкоовима</t>
  </si>
  <si>
    <t>Прелазни рн.-Пренета средства по припајању ПР</t>
  </si>
  <si>
    <t>остале накнаде за запослене-ЈН</t>
  </si>
  <si>
    <t>Остали приходи из Буџета РСОтпремнина</t>
  </si>
  <si>
    <t>Ž</t>
  </si>
  <si>
    <t xml:space="preserve">Отпремнина приликом одласка у пензију </t>
  </si>
  <si>
    <t xml:space="preserve"> ФИНАНСИЈСИ ПЛАН  за период 01.01.-31.12.2022.</t>
  </si>
  <si>
    <t>ПЛАНИРАНИ ПРИХОД У 2022. ГОДИНИ</t>
  </si>
  <si>
    <t xml:space="preserve">Уградна опрема          </t>
  </si>
  <si>
    <t>Реконструкција-поткровља у Пословној јединици-ПРГ</t>
  </si>
  <si>
    <t>Текуће поправке и одржав. Админи. Опреме-ПРГ</t>
  </si>
  <si>
    <t>Опрема за производњу-ПРГ</t>
  </si>
  <si>
    <t>Моторна опрема-ПРГ</t>
  </si>
  <si>
    <t>Уграђена опрема-ПРГ</t>
  </si>
  <si>
    <t>Монтирана опрема-ПРГ</t>
  </si>
  <si>
    <t>Опрема за образовање-НАТЕРЕТ СС СВЕ ПРГ</t>
  </si>
  <si>
    <r>
      <t xml:space="preserve">Опрема за културу                        "  </t>
    </r>
    <r>
      <rPr>
        <b/>
        <sz val="9"/>
        <rFont val="Times New Roman"/>
        <family val="1"/>
        <charset val="238"/>
      </rPr>
      <t>"</t>
    </r>
  </si>
  <si>
    <t>Опрема за спорт                           "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</si>
</sst>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9"/>
      <name val="Czar Cirilica"/>
      <family val="2"/>
    </font>
    <font>
      <sz val="20"/>
      <color theme="1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i/>
      <sz val="9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7" fillId="3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9" fillId="2" borderId="1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right" vertical="center"/>
    </xf>
    <xf numFmtId="0" fontId="8" fillId="3" borderId="1" xfId="0" applyFont="1" applyFill="1" applyBorder="1" applyProtection="1"/>
    <xf numFmtId="0" fontId="2" fillId="5" borderId="1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vertical="center"/>
    </xf>
    <xf numFmtId="3" fontId="2" fillId="0" borderId="1" xfId="0" applyNumberFormat="1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Protection="1">
      <protection locked="0"/>
    </xf>
    <xf numFmtId="3" fontId="2" fillId="6" borderId="1" xfId="0" applyNumberFormat="1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19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6"/>
  <sheetViews>
    <sheetView tabSelected="1" topLeftCell="A365" zoomScale="136" zoomScaleNormal="136" workbookViewId="0">
      <selection activeCell="L18" sqref="L18"/>
    </sheetView>
  </sheetViews>
  <sheetFormatPr defaultRowHeight="12" x14ac:dyDescent="0.2"/>
  <cols>
    <col min="1" max="2" width="7.7109375" style="26" customWidth="1"/>
    <col min="3" max="3" width="8.42578125" style="26" customWidth="1"/>
    <col min="4" max="4" width="42.5703125" style="28" customWidth="1"/>
    <col min="5" max="10" width="11.7109375" style="28" customWidth="1"/>
    <col min="11" max="16384" width="9.140625" style="28"/>
  </cols>
  <sheetData>
    <row r="1" spans="1:11" x14ac:dyDescent="0.2">
      <c r="A1" s="26" t="s">
        <v>0</v>
      </c>
      <c r="D1" s="27"/>
    </row>
    <row r="2" spans="1:11" x14ac:dyDescent="0.2">
      <c r="A2" s="77" t="s">
        <v>292</v>
      </c>
      <c r="B2" s="77"/>
      <c r="C2" s="77"/>
      <c r="D2" s="29"/>
    </row>
    <row r="3" spans="1:11" x14ac:dyDescent="0.2">
      <c r="A3" s="81" t="s">
        <v>1</v>
      </c>
      <c r="B3" s="81"/>
      <c r="C3" s="81"/>
      <c r="D3" s="27"/>
    </row>
    <row r="4" spans="1:11" x14ac:dyDescent="0.2">
      <c r="D4" s="27"/>
    </row>
    <row r="5" spans="1:11" x14ac:dyDescent="0.2">
      <c r="A5" s="78" t="s">
        <v>312</v>
      </c>
      <c r="B5" s="78"/>
      <c r="C5" s="78"/>
      <c r="D5" s="78"/>
      <c r="E5" s="78"/>
      <c r="F5" s="78"/>
      <c r="G5" s="78"/>
      <c r="H5" s="78"/>
      <c r="I5" s="78"/>
      <c r="J5" s="78"/>
    </row>
    <row r="6" spans="1:1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3"/>
    </row>
    <row r="7" spans="1:11" ht="15.75" x14ac:dyDescent="0.2">
      <c r="A7" s="79" t="s">
        <v>300</v>
      </c>
      <c r="B7" s="79"/>
      <c r="C7" s="79"/>
      <c r="D7" s="79"/>
      <c r="E7" s="79"/>
      <c r="F7" s="79"/>
      <c r="G7" s="79"/>
      <c r="H7" s="79"/>
      <c r="I7" s="79"/>
      <c r="J7" s="79"/>
    </row>
    <row r="9" spans="1:11" ht="35.1" customHeight="1" x14ac:dyDescent="0.2">
      <c r="A9" s="30" t="s">
        <v>2</v>
      </c>
      <c r="B9" s="30" t="s">
        <v>3</v>
      </c>
      <c r="C9" s="30" t="s">
        <v>4</v>
      </c>
      <c r="D9" s="1" t="s">
        <v>5</v>
      </c>
      <c r="E9" s="30" t="s">
        <v>6</v>
      </c>
      <c r="F9" s="31" t="s">
        <v>7</v>
      </c>
      <c r="G9" s="31" t="s">
        <v>8</v>
      </c>
      <c r="H9" s="31" t="s">
        <v>9</v>
      </c>
      <c r="I9" s="31" t="s">
        <v>10</v>
      </c>
      <c r="J9" s="31" t="s">
        <v>11</v>
      </c>
    </row>
    <row r="10" spans="1:11" ht="14.1" customHeight="1" x14ac:dyDescent="0.2">
      <c r="A10" s="30">
        <v>1</v>
      </c>
      <c r="B10" s="30">
        <v>2</v>
      </c>
      <c r="C10" s="30">
        <v>3</v>
      </c>
      <c r="D10" s="1">
        <v>4</v>
      </c>
      <c r="E10" s="30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</row>
    <row r="11" spans="1:11" s="33" customFormat="1" ht="14.1" customHeight="1" x14ac:dyDescent="0.2">
      <c r="A11" s="32">
        <v>411</v>
      </c>
      <c r="B11" s="32"/>
      <c r="C11" s="32"/>
      <c r="D11" s="32" t="s">
        <v>12</v>
      </c>
      <c r="E11" s="57">
        <f>SUM(E12)</f>
        <v>68772000</v>
      </c>
      <c r="F11" s="57">
        <f t="shared" ref="F11:J11" si="0">SUM(F12)</f>
        <v>57000000</v>
      </c>
      <c r="G11" s="57">
        <f t="shared" si="0"/>
        <v>11772000</v>
      </c>
      <c r="H11" s="57">
        <f t="shared" si="0"/>
        <v>0</v>
      </c>
      <c r="I11" s="57">
        <f t="shared" si="0"/>
        <v>0</v>
      </c>
      <c r="J11" s="57">
        <f t="shared" si="0"/>
        <v>0</v>
      </c>
    </row>
    <row r="12" spans="1:11" s="37" customFormat="1" ht="14.1" customHeight="1" x14ac:dyDescent="0.2">
      <c r="A12" s="34"/>
      <c r="B12" s="34">
        <v>4111</v>
      </c>
      <c r="C12" s="34"/>
      <c r="D12" s="35" t="s">
        <v>13</v>
      </c>
      <c r="E12" s="58">
        <f>SUM(E13:E22)</f>
        <v>68772000</v>
      </c>
      <c r="F12" s="58">
        <f t="shared" ref="F12:J12" si="1">SUM(F13:F22)</f>
        <v>57000000</v>
      </c>
      <c r="G12" s="58">
        <f t="shared" si="1"/>
        <v>11772000</v>
      </c>
      <c r="H12" s="58">
        <f t="shared" si="1"/>
        <v>0</v>
      </c>
      <c r="I12" s="58">
        <f t="shared" si="1"/>
        <v>0</v>
      </c>
      <c r="J12" s="58">
        <f t="shared" si="1"/>
        <v>0</v>
      </c>
    </row>
    <row r="13" spans="1:11" ht="14.1" customHeight="1" x14ac:dyDescent="0.2">
      <c r="A13" s="38"/>
      <c r="B13" s="38"/>
      <c r="C13" s="38">
        <v>411111</v>
      </c>
      <c r="D13" s="39" t="s">
        <v>237</v>
      </c>
      <c r="E13" s="59">
        <f>SUM(F13:G13)</f>
        <v>68772000</v>
      </c>
      <c r="F13" s="64">
        <v>57000000</v>
      </c>
      <c r="G13" s="64">
        <v>11772000</v>
      </c>
      <c r="H13" s="39"/>
      <c r="I13" s="39"/>
      <c r="J13" s="59">
        <f>SUM(H13:I13)</f>
        <v>0</v>
      </c>
    </row>
    <row r="14" spans="1:11" ht="14.1" customHeight="1" x14ac:dyDescent="0.2">
      <c r="A14" s="38"/>
      <c r="B14" s="38"/>
      <c r="C14" s="38">
        <v>411112</v>
      </c>
      <c r="D14" s="39" t="s">
        <v>238</v>
      </c>
      <c r="E14" s="59">
        <f t="shared" ref="E14:E22" si="2">SUM(F14:G14)</f>
        <v>0</v>
      </c>
      <c r="F14" s="39"/>
      <c r="G14" s="64"/>
      <c r="H14" s="39"/>
      <c r="I14" s="39"/>
      <c r="J14" s="59">
        <f t="shared" ref="J14:J22" si="3">SUM(H14:I14)</f>
        <v>0</v>
      </c>
    </row>
    <row r="15" spans="1:11" ht="14.1" customHeight="1" x14ac:dyDescent="0.2">
      <c r="A15" s="38"/>
      <c r="B15" s="38"/>
      <c r="C15" s="38">
        <v>411113</v>
      </c>
      <c r="D15" s="39" t="s">
        <v>239</v>
      </c>
      <c r="E15" s="59">
        <f t="shared" si="2"/>
        <v>0</v>
      </c>
      <c r="F15" s="39"/>
      <c r="G15" s="39"/>
      <c r="H15" s="39"/>
      <c r="I15" s="39"/>
      <c r="J15" s="59">
        <f t="shared" si="3"/>
        <v>0</v>
      </c>
    </row>
    <row r="16" spans="1:11" ht="14.1" customHeight="1" x14ac:dyDescent="0.2">
      <c r="A16" s="38"/>
      <c r="B16" s="38"/>
      <c r="C16" s="38">
        <v>411114</v>
      </c>
      <c r="D16" s="39" t="s">
        <v>240</v>
      </c>
      <c r="E16" s="59">
        <f t="shared" si="2"/>
        <v>0</v>
      </c>
      <c r="F16" s="39"/>
      <c r="G16" s="64"/>
      <c r="H16" s="39"/>
      <c r="I16" s="39"/>
      <c r="J16" s="59">
        <f t="shared" si="3"/>
        <v>0</v>
      </c>
    </row>
    <row r="17" spans="1:10" ht="14.1" customHeight="1" x14ac:dyDescent="0.2">
      <c r="A17" s="38"/>
      <c r="B17" s="38"/>
      <c r="C17" s="38">
        <v>411115</v>
      </c>
      <c r="D17" s="39" t="s">
        <v>241</v>
      </c>
      <c r="E17" s="59">
        <f t="shared" si="2"/>
        <v>0</v>
      </c>
      <c r="F17" s="39"/>
      <c r="G17" s="39"/>
      <c r="H17" s="39"/>
      <c r="I17" s="39"/>
      <c r="J17" s="59">
        <f t="shared" si="3"/>
        <v>0</v>
      </c>
    </row>
    <row r="18" spans="1:10" ht="14.1" customHeight="1" x14ac:dyDescent="0.2">
      <c r="A18" s="38"/>
      <c r="B18" s="38"/>
      <c r="C18" s="38">
        <v>411117</v>
      </c>
      <c r="D18" s="39" t="s">
        <v>242</v>
      </c>
      <c r="E18" s="59">
        <f t="shared" si="2"/>
        <v>0</v>
      </c>
      <c r="F18" s="39"/>
      <c r="G18" s="39"/>
      <c r="H18" s="39"/>
      <c r="I18" s="39"/>
      <c r="J18" s="59">
        <f t="shared" si="3"/>
        <v>0</v>
      </c>
    </row>
    <row r="19" spans="1:10" ht="14.1" customHeight="1" x14ac:dyDescent="0.2">
      <c r="A19" s="38"/>
      <c r="B19" s="38"/>
      <c r="C19" s="38">
        <v>411118</v>
      </c>
      <c r="D19" s="39" t="s">
        <v>243</v>
      </c>
      <c r="E19" s="59">
        <f t="shared" si="2"/>
        <v>0</v>
      </c>
      <c r="F19" s="39"/>
      <c r="G19" s="39"/>
      <c r="H19" s="39"/>
      <c r="I19" s="39"/>
      <c r="J19" s="59">
        <f t="shared" si="3"/>
        <v>0</v>
      </c>
    </row>
    <row r="20" spans="1:10" s="71" customFormat="1" ht="14.1" customHeight="1" x14ac:dyDescent="0.2">
      <c r="A20" s="67"/>
      <c r="B20" s="67"/>
      <c r="C20" s="67">
        <v>411119</v>
      </c>
      <c r="D20" s="66" t="s">
        <v>244</v>
      </c>
      <c r="E20" s="59">
        <f t="shared" si="2"/>
        <v>0</v>
      </c>
      <c r="F20" s="66"/>
      <c r="G20" s="70"/>
      <c r="H20" s="66"/>
      <c r="I20" s="66"/>
      <c r="J20" s="59">
        <f t="shared" si="3"/>
        <v>0</v>
      </c>
    </row>
    <row r="21" spans="1:10" s="71" customFormat="1" ht="14.1" customHeight="1" x14ac:dyDescent="0.2">
      <c r="A21" s="67"/>
      <c r="B21" s="67"/>
      <c r="C21" s="67" t="s">
        <v>245</v>
      </c>
      <c r="D21" s="66" t="s">
        <v>246</v>
      </c>
      <c r="E21" s="59">
        <f t="shared" si="2"/>
        <v>0</v>
      </c>
      <c r="F21" s="66"/>
      <c r="G21" s="66"/>
      <c r="H21" s="66"/>
      <c r="I21" s="66"/>
      <c r="J21" s="59">
        <f t="shared" si="3"/>
        <v>0</v>
      </c>
    </row>
    <row r="22" spans="1:10" ht="14.1" customHeight="1" x14ac:dyDescent="0.2">
      <c r="A22" s="38"/>
      <c r="B22" s="38"/>
      <c r="C22" s="38"/>
      <c r="D22" s="39"/>
      <c r="E22" s="59">
        <f t="shared" si="2"/>
        <v>0</v>
      </c>
      <c r="F22" s="39"/>
      <c r="G22" s="39"/>
      <c r="H22" s="39"/>
      <c r="I22" s="39"/>
      <c r="J22" s="59">
        <f t="shared" si="3"/>
        <v>0</v>
      </c>
    </row>
    <row r="23" spans="1:10" s="33" customFormat="1" ht="14.1" customHeight="1" x14ac:dyDescent="0.2">
      <c r="A23" s="3">
        <v>412</v>
      </c>
      <c r="B23" s="3"/>
      <c r="C23" s="3"/>
      <c r="D23" s="6" t="s">
        <v>14</v>
      </c>
      <c r="E23" s="57">
        <f>SUM(E24)</f>
        <v>11452500</v>
      </c>
      <c r="F23" s="57">
        <f t="shared" ref="F23" si="4">SUM(F24)</f>
        <v>9490500</v>
      </c>
      <c r="G23" s="57">
        <f t="shared" ref="G23" si="5">SUM(G24)</f>
        <v>1962000</v>
      </c>
      <c r="H23" s="57">
        <f t="shared" ref="H23" si="6">SUM(H24)</f>
        <v>0</v>
      </c>
      <c r="I23" s="57">
        <f t="shared" ref="I23" si="7">SUM(I24)</f>
        <v>0</v>
      </c>
      <c r="J23" s="57">
        <f t="shared" ref="J23" si="8">SUM(J24)</f>
        <v>0</v>
      </c>
    </row>
    <row r="24" spans="1:10" s="37" customFormat="1" ht="14.1" customHeight="1" x14ac:dyDescent="0.2">
      <c r="A24" s="34"/>
      <c r="B24" s="34">
        <v>412</v>
      </c>
      <c r="C24" s="34"/>
      <c r="D24" s="36" t="s">
        <v>15</v>
      </c>
      <c r="E24" s="58">
        <f>SUM(E25:E28)</f>
        <v>11452500</v>
      </c>
      <c r="F24" s="58">
        <f t="shared" ref="F24:J24" si="9">SUM(F25:F28)</f>
        <v>9490500</v>
      </c>
      <c r="G24" s="58">
        <f t="shared" si="9"/>
        <v>1962000</v>
      </c>
      <c r="H24" s="58">
        <f t="shared" si="9"/>
        <v>0</v>
      </c>
      <c r="I24" s="58">
        <f t="shared" si="9"/>
        <v>0</v>
      </c>
      <c r="J24" s="58">
        <f t="shared" si="9"/>
        <v>0</v>
      </c>
    </row>
    <row r="25" spans="1:10" ht="14.1" customHeight="1" x14ac:dyDescent="0.2">
      <c r="A25" s="38"/>
      <c r="B25" s="38"/>
      <c r="C25" s="38">
        <v>412111</v>
      </c>
      <c r="D25" s="39" t="s">
        <v>16</v>
      </c>
      <c r="E25" s="59">
        <f>SUM(F25:G25)</f>
        <v>7910135</v>
      </c>
      <c r="F25" s="64">
        <v>6555000</v>
      </c>
      <c r="G25" s="64">
        <v>1355135</v>
      </c>
      <c r="H25" s="39"/>
      <c r="I25" s="39"/>
      <c r="J25" s="59">
        <f>SUM(H25:I25)</f>
        <v>0</v>
      </c>
    </row>
    <row r="26" spans="1:10" ht="14.1" customHeight="1" x14ac:dyDescent="0.2">
      <c r="A26" s="38"/>
      <c r="B26" s="38"/>
      <c r="C26" s="38">
        <v>412211</v>
      </c>
      <c r="D26" s="39" t="s">
        <v>17</v>
      </c>
      <c r="E26" s="59">
        <f t="shared" ref="E26:E28" si="10">SUM(F26:G26)</f>
        <v>3542365</v>
      </c>
      <c r="F26" s="64">
        <v>2935500</v>
      </c>
      <c r="G26" s="64">
        <v>606865</v>
      </c>
      <c r="H26" s="39"/>
      <c r="I26" s="39"/>
      <c r="J26" s="59">
        <f t="shared" ref="J26:J28" si="11">SUM(H26:I26)</f>
        <v>0</v>
      </c>
    </row>
    <row r="27" spans="1:10" ht="14.1" customHeight="1" x14ac:dyDescent="0.2">
      <c r="A27" s="38"/>
      <c r="B27" s="38"/>
      <c r="C27" s="38">
        <v>412311</v>
      </c>
      <c r="D27" s="39" t="s">
        <v>18</v>
      </c>
      <c r="E27" s="59">
        <f t="shared" si="10"/>
        <v>0</v>
      </c>
      <c r="F27" s="39"/>
      <c r="G27" s="39"/>
      <c r="H27" s="39"/>
      <c r="I27" s="39"/>
      <c r="J27" s="59">
        <f t="shared" si="11"/>
        <v>0</v>
      </c>
    </row>
    <row r="28" spans="1:10" ht="14.1" customHeight="1" x14ac:dyDescent="0.2">
      <c r="A28" s="38"/>
      <c r="B28" s="38"/>
      <c r="C28" s="38"/>
      <c r="D28" s="39"/>
      <c r="E28" s="59">
        <f t="shared" si="10"/>
        <v>0</v>
      </c>
      <c r="F28" s="39"/>
      <c r="G28" s="39"/>
      <c r="H28" s="39"/>
      <c r="I28" s="39"/>
      <c r="J28" s="59">
        <f t="shared" si="11"/>
        <v>0</v>
      </c>
    </row>
    <row r="29" spans="1:10" s="33" customFormat="1" ht="14.1" customHeight="1" x14ac:dyDescent="0.2">
      <c r="A29" s="32">
        <v>413</v>
      </c>
      <c r="B29" s="32"/>
      <c r="C29" s="32"/>
      <c r="D29" s="40" t="s">
        <v>19</v>
      </c>
      <c r="E29" s="57">
        <f>SUM(E30)</f>
        <v>359700</v>
      </c>
      <c r="F29" s="57">
        <f t="shared" ref="F29" si="12">SUM(F30)</f>
        <v>0</v>
      </c>
      <c r="G29" s="57">
        <f t="shared" ref="G29" si="13">SUM(G30)</f>
        <v>359700</v>
      </c>
      <c r="H29" s="57">
        <f t="shared" ref="H29" si="14">SUM(H30)</f>
        <v>0</v>
      </c>
      <c r="I29" s="57">
        <f t="shared" ref="I29" si="15">SUM(I30)</f>
        <v>0</v>
      </c>
      <c r="J29" s="57">
        <f t="shared" ref="J29" si="16">SUM(J30)</f>
        <v>0</v>
      </c>
    </row>
    <row r="30" spans="1:10" s="37" customFormat="1" ht="14.1" customHeight="1" x14ac:dyDescent="0.2">
      <c r="A30" s="34"/>
      <c r="B30" s="34">
        <v>4131</v>
      </c>
      <c r="C30" s="34"/>
      <c r="D30" s="36" t="s">
        <v>20</v>
      </c>
      <c r="E30" s="58">
        <f>SUM(E31:E33)</f>
        <v>359700</v>
      </c>
      <c r="F30" s="58">
        <f t="shared" ref="F30:J30" si="17">SUM(F31:F33)</f>
        <v>0</v>
      </c>
      <c r="G30" s="58">
        <f t="shared" si="17"/>
        <v>359700</v>
      </c>
      <c r="H30" s="58">
        <f t="shared" si="17"/>
        <v>0</v>
      </c>
      <c r="I30" s="58">
        <f t="shared" si="17"/>
        <v>0</v>
      </c>
      <c r="J30" s="58">
        <f t="shared" si="17"/>
        <v>0</v>
      </c>
    </row>
    <row r="31" spans="1:10" ht="14.1" customHeight="1" x14ac:dyDescent="0.2">
      <c r="A31" s="38"/>
      <c r="B31" s="38"/>
      <c r="C31" s="38">
        <v>413119</v>
      </c>
      <c r="D31" s="39" t="s">
        <v>21</v>
      </c>
      <c r="E31" s="59">
        <f>SUM(F31:G31)</f>
        <v>0</v>
      </c>
      <c r="F31" s="39"/>
      <c r="G31" s="39"/>
      <c r="H31" s="39"/>
      <c r="I31" s="39"/>
      <c r="J31" s="59">
        <f>SUM(H31:I31)</f>
        <v>0</v>
      </c>
    </row>
    <row r="32" spans="1:10" ht="14.1" customHeight="1" x14ac:dyDescent="0.2">
      <c r="A32" s="38"/>
      <c r="B32" s="38"/>
      <c r="C32" s="38">
        <v>413142</v>
      </c>
      <c r="D32" s="28" t="s">
        <v>295</v>
      </c>
      <c r="E32" s="59">
        <f t="shared" ref="E32:E33" si="18">SUM(F32:G32)</f>
        <v>359700</v>
      </c>
      <c r="F32" s="39"/>
      <c r="G32" s="64">
        <v>359700</v>
      </c>
      <c r="H32" s="39"/>
      <c r="I32" s="39"/>
      <c r="J32" s="59">
        <f t="shared" ref="J32:J33" si="19">SUM(H32:I32)</f>
        <v>0</v>
      </c>
    </row>
    <row r="33" spans="1:10" ht="14.1" customHeight="1" x14ac:dyDescent="0.2">
      <c r="A33" s="38"/>
      <c r="B33" s="38"/>
      <c r="C33" s="38"/>
      <c r="D33" s="39"/>
      <c r="E33" s="59">
        <f t="shared" si="18"/>
        <v>0</v>
      </c>
      <c r="F33" s="39"/>
      <c r="G33" s="39"/>
      <c r="H33" s="39"/>
      <c r="I33" s="39"/>
      <c r="J33" s="59">
        <f t="shared" si="19"/>
        <v>0</v>
      </c>
    </row>
    <row r="34" spans="1:10" s="41" customFormat="1" ht="14.1" customHeight="1" x14ac:dyDescent="0.25">
      <c r="A34" s="32">
        <v>414</v>
      </c>
      <c r="B34" s="32"/>
      <c r="C34" s="32"/>
      <c r="D34" s="40" t="s">
        <v>22</v>
      </c>
      <c r="E34" s="57">
        <f>SUM(E35,E42,E47)</f>
        <v>612125</v>
      </c>
      <c r="F34" s="57">
        <f t="shared" ref="F34:J34" si="20">SUM(F35,F42,F47)</f>
        <v>323493</v>
      </c>
      <c r="G34" s="57">
        <f t="shared" si="20"/>
        <v>288632</v>
      </c>
      <c r="H34" s="57">
        <f t="shared" si="20"/>
        <v>0</v>
      </c>
      <c r="I34" s="57">
        <f t="shared" si="20"/>
        <v>0</v>
      </c>
      <c r="J34" s="57">
        <f t="shared" si="20"/>
        <v>0</v>
      </c>
    </row>
    <row r="35" spans="1:10" s="41" customFormat="1" ht="14.1" customHeight="1" x14ac:dyDescent="0.25">
      <c r="A35" s="42"/>
      <c r="B35" s="34">
        <v>4141</v>
      </c>
      <c r="C35" s="42"/>
      <c r="D35" s="43" t="s">
        <v>221</v>
      </c>
      <c r="E35" s="60">
        <f>SUM(E36:E39)</f>
        <v>0</v>
      </c>
      <c r="F35" s="60">
        <f t="shared" ref="F35:J35" si="21">SUM(F36:F39)</f>
        <v>0</v>
      </c>
      <c r="G35" s="60">
        <f t="shared" si="21"/>
        <v>0</v>
      </c>
      <c r="H35" s="60">
        <f t="shared" si="21"/>
        <v>0</v>
      </c>
      <c r="I35" s="60">
        <f t="shared" si="21"/>
        <v>0</v>
      </c>
      <c r="J35" s="60">
        <f t="shared" si="21"/>
        <v>0</v>
      </c>
    </row>
    <row r="36" spans="1:10" s="41" customFormat="1" ht="14.1" customHeight="1" x14ac:dyDescent="0.25">
      <c r="A36" s="44"/>
      <c r="B36" s="44"/>
      <c r="C36" s="45">
        <v>414111</v>
      </c>
      <c r="D36" s="46" t="s">
        <v>222</v>
      </c>
      <c r="E36" s="61">
        <f>SUM(F36:G36)</f>
        <v>0</v>
      </c>
      <c r="F36" s="46"/>
      <c r="G36" s="46"/>
      <c r="H36" s="46"/>
      <c r="I36" s="46"/>
      <c r="J36" s="61">
        <f>SUM(H36:I36)</f>
        <v>0</v>
      </c>
    </row>
    <row r="37" spans="1:10" s="41" customFormat="1" ht="14.1" customHeight="1" x14ac:dyDescent="0.25">
      <c r="A37" s="44"/>
      <c r="B37" s="44"/>
      <c r="C37" s="45">
        <v>414121</v>
      </c>
      <c r="D37" s="46" t="s">
        <v>223</v>
      </c>
      <c r="E37" s="61">
        <f t="shared" ref="E37:E39" si="22">SUM(F37:G37)</f>
        <v>0</v>
      </c>
      <c r="F37" s="46"/>
      <c r="G37" s="46"/>
      <c r="H37" s="46"/>
      <c r="I37" s="46"/>
      <c r="J37" s="61">
        <f t="shared" ref="J37:J39" si="23">SUM(H37:I37)</f>
        <v>0</v>
      </c>
    </row>
    <row r="38" spans="1:10" s="41" customFormat="1" ht="14.1" customHeight="1" x14ac:dyDescent="0.25">
      <c r="A38" s="44"/>
      <c r="B38" s="44"/>
      <c r="C38" s="45">
        <v>414131</v>
      </c>
      <c r="D38" s="46" t="s">
        <v>224</v>
      </c>
      <c r="E38" s="61">
        <f t="shared" si="22"/>
        <v>0</v>
      </c>
      <c r="F38" s="46"/>
      <c r="G38" s="46"/>
      <c r="H38" s="46"/>
      <c r="I38" s="46"/>
      <c r="J38" s="61">
        <f t="shared" si="23"/>
        <v>0</v>
      </c>
    </row>
    <row r="39" spans="1:10" s="41" customFormat="1" ht="14.1" customHeight="1" x14ac:dyDescent="0.25">
      <c r="A39" s="44"/>
      <c r="B39" s="44"/>
      <c r="C39" s="45"/>
      <c r="D39" s="46"/>
      <c r="E39" s="61">
        <f t="shared" si="22"/>
        <v>0</v>
      </c>
      <c r="F39" s="46"/>
      <c r="G39" s="46"/>
      <c r="H39" s="46"/>
      <c r="I39" s="46"/>
      <c r="J39" s="61">
        <f t="shared" si="23"/>
        <v>0</v>
      </c>
    </row>
    <row r="40" spans="1:10" s="41" customFormat="1" ht="35.1" customHeight="1" x14ac:dyDescent="0.25">
      <c r="A40" s="30" t="s">
        <v>2</v>
      </c>
      <c r="B40" s="30" t="s">
        <v>3</v>
      </c>
      <c r="C40" s="30" t="s">
        <v>4</v>
      </c>
      <c r="D40" s="1" t="s">
        <v>5</v>
      </c>
      <c r="E40" s="30" t="s">
        <v>6</v>
      </c>
      <c r="F40" s="31" t="s">
        <v>7</v>
      </c>
      <c r="G40" s="31" t="s">
        <v>8</v>
      </c>
      <c r="H40" s="31" t="s">
        <v>9</v>
      </c>
      <c r="I40" s="31" t="s">
        <v>10</v>
      </c>
      <c r="J40" s="31" t="s">
        <v>11</v>
      </c>
    </row>
    <row r="41" spans="1:10" s="41" customFormat="1" ht="14.1" customHeight="1" x14ac:dyDescent="0.25">
      <c r="A41" s="30">
        <v>1</v>
      </c>
      <c r="B41" s="30">
        <v>2</v>
      </c>
      <c r="C41" s="30">
        <v>3</v>
      </c>
      <c r="D41" s="1">
        <v>4</v>
      </c>
      <c r="E41" s="30">
        <v>5</v>
      </c>
      <c r="F41" s="31">
        <v>6</v>
      </c>
      <c r="G41" s="31">
        <v>7</v>
      </c>
      <c r="H41" s="31">
        <v>8</v>
      </c>
      <c r="I41" s="31">
        <v>9</v>
      </c>
      <c r="J41" s="31">
        <v>10</v>
      </c>
    </row>
    <row r="42" spans="1:10" s="47" customFormat="1" ht="14.1" customHeight="1" x14ac:dyDescent="0.25">
      <c r="A42" s="34"/>
      <c r="B42" s="34">
        <v>4143</v>
      </c>
      <c r="C42" s="34"/>
      <c r="D42" s="35" t="s">
        <v>23</v>
      </c>
      <c r="E42" s="60">
        <f>SUM(E43:E46)</f>
        <v>323493</v>
      </c>
      <c r="F42" s="60">
        <f t="shared" ref="F42:J42" si="24">SUM(F43:F46)</f>
        <v>323493</v>
      </c>
      <c r="G42" s="60">
        <f t="shared" si="24"/>
        <v>0</v>
      </c>
      <c r="H42" s="60">
        <f t="shared" si="24"/>
        <v>0</v>
      </c>
      <c r="I42" s="60">
        <f t="shared" si="24"/>
        <v>0</v>
      </c>
      <c r="J42" s="60">
        <f t="shared" si="24"/>
        <v>0</v>
      </c>
    </row>
    <row r="43" spans="1:10" s="71" customFormat="1" ht="14.1" customHeight="1" x14ac:dyDescent="0.2">
      <c r="A43" s="67"/>
      <c r="B43" s="67"/>
      <c r="C43" s="67">
        <v>414311</v>
      </c>
      <c r="D43" s="66" t="s">
        <v>311</v>
      </c>
      <c r="E43" s="59">
        <f>SUM(F43:G43)</f>
        <v>323493</v>
      </c>
      <c r="F43" s="70">
        <v>323493</v>
      </c>
      <c r="G43" s="70"/>
      <c r="H43" s="66"/>
      <c r="I43" s="66"/>
      <c r="J43" s="59">
        <f>SUM(H43:I43)</f>
        <v>0</v>
      </c>
    </row>
    <row r="44" spans="1:10" ht="24.95" customHeight="1" x14ac:dyDescent="0.2">
      <c r="A44" s="38"/>
      <c r="B44" s="38"/>
      <c r="C44" s="38">
        <v>414312</v>
      </c>
      <c r="D44" s="48" t="s">
        <v>247</v>
      </c>
      <c r="E44" s="59">
        <f t="shared" ref="E44:E45" si="25">SUM(F44:G44)</f>
        <v>0</v>
      </c>
      <c r="F44" s="39"/>
      <c r="G44" s="39"/>
      <c r="H44" s="39"/>
      <c r="I44" s="39"/>
      <c r="J44" s="59">
        <f t="shared" ref="J44:J46" si="26">SUM(H44:I44)</f>
        <v>0</v>
      </c>
    </row>
    <row r="45" spans="1:10" ht="15" customHeight="1" x14ac:dyDescent="0.2">
      <c r="A45" s="38"/>
      <c r="B45" s="38"/>
      <c r="C45" s="38">
        <v>414314</v>
      </c>
      <c r="D45" s="48" t="s">
        <v>248</v>
      </c>
      <c r="E45" s="59">
        <f t="shared" si="25"/>
        <v>0</v>
      </c>
      <c r="F45" s="39"/>
      <c r="G45" s="64"/>
      <c r="H45" s="39"/>
      <c r="I45" s="39"/>
      <c r="J45" s="59">
        <f t="shared" si="26"/>
        <v>0</v>
      </c>
    </row>
    <row r="46" spans="1:10" ht="15" customHeight="1" x14ac:dyDescent="0.2">
      <c r="A46" s="38"/>
      <c r="B46" s="38"/>
      <c r="C46" s="38"/>
      <c r="D46" s="48"/>
      <c r="E46" s="59">
        <f>SUM(F46:G46)</f>
        <v>0</v>
      </c>
      <c r="F46" s="39"/>
      <c r="G46" s="39"/>
      <c r="H46" s="39"/>
      <c r="I46" s="39"/>
      <c r="J46" s="59">
        <f t="shared" si="26"/>
        <v>0</v>
      </c>
    </row>
    <row r="47" spans="1:10" s="50" customFormat="1" ht="24.95" customHeight="1" x14ac:dyDescent="0.2">
      <c r="A47" s="34"/>
      <c r="B47" s="34">
        <v>4144</v>
      </c>
      <c r="C47" s="34"/>
      <c r="D47" s="49" t="s">
        <v>24</v>
      </c>
      <c r="E47" s="58">
        <f>SUM(E48:E51)</f>
        <v>288632</v>
      </c>
      <c r="F47" s="58">
        <f t="shared" ref="F47:J47" si="27">SUM(F48:F51)</f>
        <v>0</v>
      </c>
      <c r="G47" s="58">
        <f t="shared" si="27"/>
        <v>288632</v>
      </c>
      <c r="H47" s="58">
        <f t="shared" si="27"/>
        <v>0</v>
      </c>
      <c r="I47" s="58">
        <f t="shared" si="27"/>
        <v>0</v>
      </c>
      <c r="J47" s="58">
        <f t="shared" si="27"/>
        <v>0</v>
      </c>
    </row>
    <row r="48" spans="1:10" ht="14.1" customHeight="1" x14ac:dyDescent="0.2">
      <c r="A48" s="38"/>
      <c r="B48" s="38"/>
      <c r="C48" s="38">
        <v>414411</v>
      </c>
      <c r="D48" s="39" t="s">
        <v>25</v>
      </c>
      <c r="E48" s="59">
        <f>SUM(F48:G48)</f>
        <v>288632</v>
      </c>
      <c r="F48" s="39"/>
      <c r="G48" s="39">
        <v>288632</v>
      </c>
      <c r="H48" s="39"/>
      <c r="I48" s="39"/>
      <c r="J48" s="59">
        <f>SUM(H48:I48)</f>
        <v>0</v>
      </c>
    </row>
    <row r="49" spans="1:10" ht="14.1" customHeight="1" x14ac:dyDescent="0.2">
      <c r="A49" s="38"/>
      <c r="B49" s="38"/>
      <c r="C49" s="38">
        <v>414412</v>
      </c>
      <c r="D49" s="39" t="s">
        <v>26</v>
      </c>
      <c r="E49" s="59">
        <f t="shared" ref="E49:E51" si="28">SUM(F49:G49)</f>
        <v>0</v>
      </c>
      <c r="F49" s="39"/>
      <c r="G49" s="39"/>
      <c r="H49" s="39"/>
      <c r="I49" s="39"/>
      <c r="J49" s="59">
        <f t="shared" ref="J49:J51" si="29">SUM(H49:I49)</f>
        <v>0</v>
      </c>
    </row>
    <row r="50" spans="1:10" ht="14.1" customHeight="1" x14ac:dyDescent="0.2">
      <c r="A50" s="38"/>
      <c r="B50" s="38"/>
      <c r="C50" s="38">
        <v>414419</v>
      </c>
      <c r="D50" s="39" t="s">
        <v>27</v>
      </c>
      <c r="E50" s="59">
        <f t="shared" si="28"/>
        <v>0</v>
      </c>
      <c r="F50" s="39"/>
      <c r="G50" s="39"/>
      <c r="H50" s="39"/>
      <c r="I50" s="39"/>
      <c r="J50" s="59">
        <f t="shared" si="29"/>
        <v>0</v>
      </c>
    </row>
    <row r="51" spans="1:10" ht="14.1" customHeight="1" x14ac:dyDescent="0.2">
      <c r="A51" s="38"/>
      <c r="B51" s="38"/>
      <c r="C51" s="38"/>
      <c r="D51" s="39"/>
      <c r="E51" s="59">
        <f t="shared" si="28"/>
        <v>0</v>
      </c>
      <c r="F51" s="39"/>
      <c r="G51" s="39"/>
      <c r="H51" s="39"/>
      <c r="I51" s="39"/>
      <c r="J51" s="59">
        <f t="shared" si="29"/>
        <v>0</v>
      </c>
    </row>
    <row r="52" spans="1:10" s="33" customFormat="1" ht="14.1" customHeight="1" x14ac:dyDescent="0.2">
      <c r="A52" s="32">
        <v>415</v>
      </c>
      <c r="B52" s="32"/>
      <c r="C52" s="32"/>
      <c r="D52" s="51" t="s">
        <v>28</v>
      </c>
      <c r="E52" s="62">
        <f>SUM(E53)</f>
        <v>1806501</v>
      </c>
      <c r="F52" s="62">
        <f t="shared" ref="F52:J52" si="30">SUM(F53)</f>
        <v>1806501</v>
      </c>
      <c r="G52" s="62">
        <f t="shared" si="30"/>
        <v>0</v>
      </c>
      <c r="H52" s="62">
        <f t="shared" si="30"/>
        <v>0</v>
      </c>
      <c r="I52" s="62">
        <f t="shared" si="30"/>
        <v>0</v>
      </c>
      <c r="J52" s="62">
        <f t="shared" si="30"/>
        <v>0</v>
      </c>
    </row>
    <row r="53" spans="1:10" s="37" customFormat="1" ht="14.1" customHeight="1" x14ac:dyDescent="0.2">
      <c r="A53" s="34"/>
      <c r="B53" s="34">
        <v>4151</v>
      </c>
      <c r="C53" s="34"/>
      <c r="D53" s="36" t="s">
        <v>29</v>
      </c>
      <c r="E53" s="58">
        <f>SUM(E54:E56)</f>
        <v>1806501</v>
      </c>
      <c r="F53" s="58">
        <f t="shared" ref="F53:J53" si="31">SUM(F54:F56)</f>
        <v>1806501</v>
      </c>
      <c r="G53" s="58">
        <f t="shared" si="31"/>
        <v>0</v>
      </c>
      <c r="H53" s="58">
        <f t="shared" si="31"/>
        <v>0</v>
      </c>
      <c r="I53" s="58">
        <f t="shared" si="31"/>
        <v>0</v>
      </c>
      <c r="J53" s="58">
        <f t="shared" si="31"/>
        <v>0</v>
      </c>
    </row>
    <row r="54" spans="1:10" ht="14.1" customHeight="1" x14ac:dyDescent="0.2">
      <c r="A54" s="38"/>
      <c r="B54" s="38"/>
      <c r="C54" s="38">
        <v>415112</v>
      </c>
      <c r="D54" s="39" t="s">
        <v>30</v>
      </c>
      <c r="E54" s="59">
        <f>SUM(F54:G54)</f>
        <v>1806501</v>
      </c>
      <c r="F54" s="64">
        <v>1806501</v>
      </c>
      <c r="G54" s="39"/>
      <c r="H54" s="39"/>
      <c r="I54" s="39"/>
      <c r="J54" s="59">
        <f>SUM(H54:I54)</f>
        <v>0</v>
      </c>
    </row>
    <row r="55" spans="1:10" ht="14.1" customHeight="1" x14ac:dyDescent="0.2">
      <c r="A55" s="38"/>
      <c r="B55" s="38"/>
      <c r="C55" s="38">
        <v>415119</v>
      </c>
      <c r="D55" s="39" t="s">
        <v>31</v>
      </c>
      <c r="E55" s="59">
        <f t="shared" ref="E55:E56" si="32">SUM(F55:G55)</f>
        <v>0</v>
      </c>
      <c r="F55" s="39"/>
      <c r="G55" s="39"/>
      <c r="H55" s="39"/>
      <c r="I55" s="39"/>
      <c r="J55" s="59">
        <f t="shared" ref="J55:J56" si="33">SUM(H55:I55)</f>
        <v>0</v>
      </c>
    </row>
    <row r="56" spans="1:10" ht="14.1" customHeight="1" x14ac:dyDescent="0.2">
      <c r="A56" s="38"/>
      <c r="B56" s="38"/>
      <c r="C56" s="38"/>
      <c r="D56" s="39"/>
      <c r="E56" s="59">
        <f t="shared" si="32"/>
        <v>0</v>
      </c>
      <c r="F56" s="39"/>
      <c r="G56" s="39"/>
      <c r="H56" s="39"/>
      <c r="I56" s="39"/>
      <c r="J56" s="59">
        <f t="shared" si="33"/>
        <v>0</v>
      </c>
    </row>
    <row r="57" spans="1:10" s="52" customFormat="1" ht="14.1" customHeight="1" x14ac:dyDescent="0.2">
      <c r="A57" s="32">
        <v>416</v>
      </c>
      <c r="B57" s="32"/>
      <c r="C57" s="32"/>
      <c r="D57" s="51" t="s">
        <v>32</v>
      </c>
      <c r="E57" s="62">
        <f>SUM(E58)</f>
        <v>1828725</v>
      </c>
      <c r="F57" s="62">
        <f t="shared" ref="F57:J57" si="34">SUM(F58)</f>
        <v>1828725</v>
      </c>
      <c r="G57" s="62">
        <f t="shared" si="34"/>
        <v>0</v>
      </c>
      <c r="H57" s="62">
        <f t="shared" si="34"/>
        <v>0</v>
      </c>
      <c r="I57" s="62">
        <f t="shared" si="34"/>
        <v>0</v>
      </c>
      <c r="J57" s="62">
        <f t="shared" si="34"/>
        <v>0</v>
      </c>
    </row>
    <row r="58" spans="1:10" s="50" customFormat="1" ht="14.1" customHeight="1" x14ac:dyDescent="0.2">
      <c r="A58" s="34"/>
      <c r="B58" s="34">
        <v>4161</v>
      </c>
      <c r="C58" s="34"/>
      <c r="D58" s="36" t="s">
        <v>33</v>
      </c>
      <c r="E58" s="58">
        <f>SUM(E59:E63)</f>
        <v>1828725</v>
      </c>
      <c r="F58" s="58">
        <f t="shared" ref="F58:J58" si="35">SUM(F59:F63)</f>
        <v>1828725</v>
      </c>
      <c r="G58" s="58">
        <f t="shared" si="35"/>
        <v>0</v>
      </c>
      <c r="H58" s="58">
        <f t="shared" si="35"/>
        <v>0</v>
      </c>
      <c r="I58" s="58">
        <f t="shared" si="35"/>
        <v>0</v>
      </c>
      <c r="J58" s="58">
        <f t="shared" si="35"/>
        <v>0</v>
      </c>
    </row>
    <row r="59" spans="1:10" s="71" customFormat="1" ht="14.1" customHeight="1" x14ac:dyDescent="0.2">
      <c r="A59" s="67"/>
      <c r="B59" s="67"/>
      <c r="C59" s="68">
        <v>416111</v>
      </c>
      <c r="D59" s="69" t="s">
        <v>34</v>
      </c>
      <c r="E59" s="59">
        <f>SUM(F59:G59)</f>
        <v>1828725</v>
      </c>
      <c r="F59" s="70">
        <v>1828725</v>
      </c>
      <c r="G59" s="70"/>
      <c r="H59" s="66"/>
      <c r="I59" s="66"/>
      <c r="J59" s="59">
        <f>SUM(H59:I59)</f>
        <v>0</v>
      </c>
    </row>
    <row r="60" spans="1:10" ht="14.1" customHeight="1" x14ac:dyDescent="0.2">
      <c r="A60" s="38"/>
      <c r="B60" s="38"/>
      <c r="C60" s="16">
        <v>416112</v>
      </c>
      <c r="D60" s="5" t="s">
        <v>35</v>
      </c>
      <c r="E60" s="59">
        <f t="shared" ref="E60:E63" si="36">SUM(F60:G60)</f>
        <v>0</v>
      </c>
      <c r="F60" s="39"/>
      <c r="G60" s="39"/>
      <c r="H60" s="39"/>
      <c r="I60" s="39"/>
      <c r="J60" s="59">
        <f t="shared" ref="J60:J63" si="37">SUM(H60:I60)</f>
        <v>0</v>
      </c>
    </row>
    <row r="61" spans="1:10" ht="14.1" customHeight="1" x14ac:dyDescent="0.2">
      <c r="A61" s="38"/>
      <c r="B61" s="38"/>
      <c r="C61" s="16">
        <v>416121</v>
      </c>
      <c r="D61" s="5" t="s">
        <v>36</v>
      </c>
      <c r="E61" s="59">
        <f t="shared" si="36"/>
        <v>0</v>
      </c>
      <c r="F61" s="39"/>
      <c r="G61" s="64"/>
      <c r="H61" s="39"/>
      <c r="I61" s="39"/>
      <c r="J61" s="59">
        <f t="shared" si="37"/>
        <v>0</v>
      </c>
    </row>
    <row r="62" spans="1:10" ht="14.1" customHeight="1" x14ac:dyDescent="0.2">
      <c r="A62" s="38"/>
      <c r="B62" s="38"/>
      <c r="C62" s="16">
        <v>416132</v>
      </c>
      <c r="D62" s="5" t="s">
        <v>37</v>
      </c>
      <c r="E62" s="59">
        <f t="shared" si="36"/>
        <v>0</v>
      </c>
      <c r="F62" s="39"/>
      <c r="G62" s="39"/>
      <c r="H62" s="39"/>
      <c r="I62" s="39"/>
      <c r="J62" s="59">
        <f t="shared" si="37"/>
        <v>0</v>
      </c>
    </row>
    <row r="63" spans="1:10" ht="14.1" customHeight="1" x14ac:dyDescent="0.2">
      <c r="A63" s="38"/>
      <c r="B63" s="38"/>
      <c r="C63" s="16"/>
      <c r="D63" s="5"/>
      <c r="E63" s="59">
        <f t="shared" si="36"/>
        <v>0</v>
      </c>
      <c r="F63" s="39"/>
      <c r="G63" s="39"/>
      <c r="H63" s="39"/>
      <c r="I63" s="39"/>
      <c r="J63" s="59">
        <f t="shared" si="37"/>
        <v>0</v>
      </c>
    </row>
    <row r="64" spans="1:10" s="33" customFormat="1" ht="14.1" customHeight="1" x14ac:dyDescent="0.2">
      <c r="A64" s="3">
        <v>421</v>
      </c>
      <c r="B64" s="3"/>
      <c r="C64" s="3"/>
      <c r="D64" s="6" t="s">
        <v>38</v>
      </c>
      <c r="E64" s="63">
        <f>SUM(E65,E69,E77,E86,E94,E101)</f>
        <v>19207891</v>
      </c>
      <c r="F64" s="63">
        <f t="shared" ref="F64:J64" si="38">SUM(F65,F69,F77,F86,F94,F101)</f>
        <v>16167000</v>
      </c>
      <c r="G64" s="63">
        <f t="shared" si="38"/>
        <v>3040891</v>
      </c>
      <c r="H64" s="63">
        <f t="shared" si="38"/>
        <v>0</v>
      </c>
      <c r="I64" s="63">
        <f t="shared" si="38"/>
        <v>0</v>
      </c>
      <c r="J64" s="63">
        <f t="shared" si="38"/>
        <v>0</v>
      </c>
    </row>
    <row r="65" spans="1:17" s="37" customFormat="1" ht="14.1" customHeight="1" x14ac:dyDescent="0.2">
      <c r="A65" s="17"/>
      <c r="B65" s="17">
        <v>4211</v>
      </c>
      <c r="C65" s="17"/>
      <c r="D65" s="7" t="s">
        <v>39</v>
      </c>
      <c r="E65" s="58">
        <f>SUM(E66:E68)</f>
        <v>309732</v>
      </c>
      <c r="F65" s="58">
        <f t="shared" ref="F65:J65" si="39">SUM(F66:F68)</f>
        <v>250000</v>
      </c>
      <c r="G65" s="58">
        <f t="shared" si="39"/>
        <v>59732</v>
      </c>
      <c r="H65" s="58">
        <f t="shared" si="39"/>
        <v>0</v>
      </c>
      <c r="I65" s="58">
        <f t="shared" si="39"/>
        <v>0</v>
      </c>
      <c r="J65" s="58">
        <f t="shared" si="39"/>
        <v>0</v>
      </c>
    </row>
    <row r="66" spans="1:17" ht="14.1" customHeight="1" x14ac:dyDescent="0.2">
      <c r="A66" s="16"/>
      <c r="B66" s="16"/>
      <c r="C66" s="16">
        <v>421111</v>
      </c>
      <c r="D66" s="5" t="s">
        <v>39</v>
      </c>
      <c r="E66" s="59">
        <f>SUM(F66:G66)</f>
        <v>304732</v>
      </c>
      <c r="F66" s="64">
        <v>245000</v>
      </c>
      <c r="G66" s="64">
        <v>59732</v>
      </c>
      <c r="H66" s="39"/>
      <c r="I66" s="39"/>
      <c r="J66" s="59">
        <f>SUM(H66:I66)</f>
        <v>0</v>
      </c>
    </row>
    <row r="67" spans="1:17" ht="14.1" customHeight="1" x14ac:dyDescent="0.2">
      <c r="A67" s="16"/>
      <c r="B67" s="16"/>
      <c r="C67" s="16">
        <v>421121</v>
      </c>
      <c r="D67" s="5" t="s">
        <v>40</v>
      </c>
      <c r="E67" s="59">
        <f t="shared" ref="E67:E68" si="40">SUM(F67:G67)</f>
        <v>5000</v>
      </c>
      <c r="F67" s="39">
        <v>5000</v>
      </c>
      <c r="G67" s="39"/>
      <c r="H67" s="39"/>
      <c r="I67" s="39"/>
      <c r="J67" s="59">
        <f t="shared" ref="J67:J68" si="41">SUM(H67:I67)</f>
        <v>0</v>
      </c>
    </row>
    <row r="68" spans="1:17" ht="14.1" customHeight="1" x14ac:dyDescent="0.2">
      <c r="A68" s="16"/>
      <c r="B68" s="16"/>
      <c r="C68" s="16"/>
      <c r="D68" s="5"/>
      <c r="E68" s="59">
        <f t="shared" si="40"/>
        <v>0</v>
      </c>
      <c r="F68" s="39"/>
      <c r="G68" s="39"/>
      <c r="H68" s="39"/>
      <c r="I68" s="39"/>
      <c r="J68" s="59">
        <f t="shared" si="41"/>
        <v>0</v>
      </c>
    </row>
    <row r="69" spans="1:17" s="37" customFormat="1" ht="14.1" customHeight="1" x14ac:dyDescent="0.2">
      <c r="A69" s="17"/>
      <c r="B69" s="17">
        <v>4212</v>
      </c>
      <c r="C69" s="17"/>
      <c r="D69" s="7" t="s">
        <v>41</v>
      </c>
      <c r="E69" s="58">
        <f>SUM(E70:E74)</f>
        <v>14799547</v>
      </c>
      <c r="F69" s="58">
        <f t="shared" ref="F69:J69" si="42">SUM(F70:F74)</f>
        <v>13000000</v>
      </c>
      <c r="G69" s="58">
        <f t="shared" si="42"/>
        <v>1799547</v>
      </c>
      <c r="H69" s="58">
        <f t="shared" si="42"/>
        <v>0</v>
      </c>
      <c r="I69" s="58">
        <f t="shared" si="42"/>
        <v>0</v>
      </c>
      <c r="J69" s="58">
        <f t="shared" si="42"/>
        <v>0</v>
      </c>
    </row>
    <row r="70" spans="1:17" ht="14.1" customHeight="1" x14ac:dyDescent="0.2">
      <c r="A70" s="16"/>
      <c r="B70" s="16"/>
      <c r="C70" s="16">
        <v>421211</v>
      </c>
      <c r="D70" s="5" t="s">
        <v>42</v>
      </c>
      <c r="E70" s="59">
        <f>SUM(F70:G70)</f>
        <v>6300000</v>
      </c>
      <c r="F70" s="64">
        <v>6300000</v>
      </c>
      <c r="G70" s="39"/>
      <c r="H70" s="39"/>
      <c r="I70" s="39"/>
      <c r="J70" s="59">
        <f>SUM(H70:I70)</f>
        <v>0</v>
      </c>
    </row>
    <row r="71" spans="1:17" ht="14.1" customHeight="1" x14ac:dyDescent="0.2">
      <c r="A71" s="16"/>
      <c r="B71" s="16"/>
      <c r="C71" s="16">
        <v>421221</v>
      </c>
      <c r="D71" s="5" t="s">
        <v>43</v>
      </c>
      <c r="E71" s="59">
        <f t="shared" ref="E71:E74" si="43">SUM(F71:G71)</f>
        <v>2500000</v>
      </c>
      <c r="F71" s="39">
        <v>1000000</v>
      </c>
      <c r="G71" s="39">
        <v>1500000</v>
      </c>
      <c r="H71" s="39"/>
      <c r="I71" s="39"/>
      <c r="J71" s="59">
        <f t="shared" ref="J71:J74" si="44">SUM(H71:I71)</f>
        <v>0</v>
      </c>
    </row>
    <row r="72" spans="1:17" s="71" customFormat="1" ht="14.1" customHeight="1" x14ac:dyDescent="0.2">
      <c r="A72" s="68"/>
      <c r="B72" s="68"/>
      <c r="C72" s="68">
        <v>421222</v>
      </c>
      <c r="D72" s="69" t="s">
        <v>44</v>
      </c>
      <c r="E72" s="59">
        <f t="shared" si="43"/>
        <v>400000</v>
      </c>
      <c r="F72" s="70">
        <v>400000</v>
      </c>
      <c r="G72" s="66"/>
      <c r="H72" s="66"/>
      <c r="I72" s="66"/>
      <c r="J72" s="59">
        <f t="shared" si="44"/>
        <v>0</v>
      </c>
    </row>
    <row r="73" spans="1:17" s="71" customFormat="1" ht="14.1" customHeight="1" x14ac:dyDescent="0.2">
      <c r="A73" s="68"/>
      <c r="B73" s="68"/>
      <c r="C73" s="68">
        <v>421225</v>
      </c>
      <c r="D73" s="69" t="s">
        <v>125</v>
      </c>
      <c r="E73" s="59">
        <f t="shared" si="43"/>
        <v>5599547</v>
      </c>
      <c r="F73" s="66">
        <v>5300000</v>
      </c>
      <c r="G73" s="66">
        <v>299547</v>
      </c>
      <c r="H73" s="66"/>
      <c r="I73" s="66"/>
      <c r="J73" s="59">
        <f t="shared" si="44"/>
        <v>0</v>
      </c>
    </row>
    <row r="74" spans="1:17" ht="14.1" customHeight="1" x14ac:dyDescent="0.2">
      <c r="A74" s="16"/>
      <c r="B74" s="16"/>
      <c r="C74" s="16"/>
      <c r="D74" s="5"/>
      <c r="E74" s="59">
        <f t="shared" si="43"/>
        <v>0</v>
      </c>
      <c r="F74" s="39"/>
      <c r="G74" s="39"/>
      <c r="H74" s="39"/>
      <c r="I74" s="39"/>
      <c r="J74" s="59">
        <f t="shared" si="44"/>
        <v>0</v>
      </c>
      <c r="Q74" s="28" t="s">
        <v>310</v>
      </c>
    </row>
    <row r="75" spans="1:17" ht="35.1" customHeight="1" x14ac:dyDescent="0.2">
      <c r="A75" s="30" t="s">
        <v>2</v>
      </c>
      <c r="B75" s="30" t="s">
        <v>3</v>
      </c>
      <c r="C75" s="30" t="s">
        <v>4</v>
      </c>
      <c r="D75" s="1" t="s">
        <v>5</v>
      </c>
      <c r="E75" s="30" t="s">
        <v>6</v>
      </c>
      <c r="F75" s="31" t="s">
        <v>7</v>
      </c>
      <c r="G75" s="31" t="s">
        <v>8</v>
      </c>
      <c r="H75" s="31" t="s">
        <v>9</v>
      </c>
      <c r="I75" s="31" t="s">
        <v>10</v>
      </c>
      <c r="J75" s="31" t="s">
        <v>11</v>
      </c>
    </row>
    <row r="76" spans="1:17" ht="14.1" customHeight="1" x14ac:dyDescent="0.2">
      <c r="A76" s="30">
        <v>1</v>
      </c>
      <c r="B76" s="30">
        <v>2</v>
      </c>
      <c r="C76" s="30">
        <v>3</v>
      </c>
      <c r="D76" s="1">
        <v>4</v>
      </c>
      <c r="E76" s="30">
        <v>5</v>
      </c>
      <c r="F76" s="31">
        <v>6</v>
      </c>
      <c r="G76" s="31">
        <v>7</v>
      </c>
      <c r="H76" s="31">
        <v>8</v>
      </c>
      <c r="I76" s="31">
        <v>9</v>
      </c>
      <c r="J76" s="31">
        <v>10</v>
      </c>
    </row>
    <row r="77" spans="1:17" s="37" customFormat="1" ht="14.1" customHeight="1" x14ac:dyDescent="0.2">
      <c r="A77" s="17"/>
      <c r="B77" s="17">
        <v>4213</v>
      </c>
      <c r="C77" s="17"/>
      <c r="D77" s="7" t="s">
        <v>45</v>
      </c>
      <c r="E77" s="58">
        <f>SUM(E78:E85)</f>
        <v>1519000</v>
      </c>
      <c r="F77" s="58">
        <f t="shared" ref="F77:J77" si="45">SUM(F78:F85)</f>
        <v>1177000</v>
      </c>
      <c r="G77" s="58">
        <f t="shared" si="45"/>
        <v>342000</v>
      </c>
      <c r="H77" s="58">
        <f t="shared" si="45"/>
        <v>0</v>
      </c>
      <c r="I77" s="58">
        <f t="shared" si="45"/>
        <v>0</v>
      </c>
      <c r="J77" s="58">
        <f t="shared" si="45"/>
        <v>0</v>
      </c>
    </row>
    <row r="78" spans="1:17" s="71" customFormat="1" ht="14.1" customHeight="1" x14ac:dyDescent="0.2">
      <c r="A78" s="68"/>
      <c r="B78" s="68"/>
      <c r="C78" s="68">
        <v>421311</v>
      </c>
      <c r="D78" s="69" t="s">
        <v>46</v>
      </c>
      <c r="E78" s="59">
        <f>SUM(F78:G78)</f>
        <v>330000</v>
      </c>
      <c r="F78" s="70">
        <v>230000</v>
      </c>
      <c r="G78" s="66">
        <v>100000</v>
      </c>
      <c r="H78" s="66"/>
      <c r="I78" s="66"/>
      <c r="J78" s="59">
        <f>SUM(H78:I78)</f>
        <v>0</v>
      </c>
    </row>
    <row r="79" spans="1:17" ht="14.1" customHeight="1" x14ac:dyDescent="0.2">
      <c r="A79" s="16"/>
      <c r="B79" s="16"/>
      <c r="C79" s="16">
        <v>421321</v>
      </c>
      <c r="D79" s="5" t="s">
        <v>47</v>
      </c>
      <c r="E79" s="59">
        <f t="shared" ref="E79:E85" si="46">SUM(F79:G79)</f>
        <v>200000</v>
      </c>
      <c r="F79" s="64">
        <v>200000</v>
      </c>
      <c r="G79" s="39"/>
      <c r="H79" s="39"/>
      <c r="I79" s="39"/>
      <c r="J79" s="59">
        <f t="shared" ref="J79:J85" si="47">SUM(H79:I79)</f>
        <v>0</v>
      </c>
    </row>
    <row r="80" spans="1:17" ht="14.1" customHeight="1" x14ac:dyDescent="0.2">
      <c r="A80" s="16"/>
      <c r="B80" s="16"/>
      <c r="C80" s="16">
        <v>421322</v>
      </c>
      <c r="D80" s="5" t="s">
        <v>48</v>
      </c>
      <c r="E80" s="59">
        <f t="shared" si="46"/>
        <v>120000</v>
      </c>
      <c r="F80" s="64">
        <v>120000</v>
      </c>
      <c r="G80" s="39"/>
      <c r="H80" s="39"/>
      <c r="I80" s="39"/>
      <c r="J80" s="59">
        <f t="shared" si="47"/>
        <v>0</v>
      </c>
    </row>
    <row r="81" spans="1:10" ht="14.1" customHeight="1" x14ac:dyDescent="0.2">
      <c r="A81" s="16"/>
      <c r="B81" s="16"/>
      <c r="C81" s="16">
        <v>421323</v>
      </c>
      <c r="D81" s="5" t="s">
        <v>49</v>
      </c>
      <c r="E81" s="59">
        <f t="shared" si="46"/>
        <v>300000</v>
      </c>
      <c r="F81" s="64">
        <v>200000</v>
      </c>
      <c r="G81" s="64">
        <v>100000</v>
      </c>
      <c r="H81" s="39"/>
      <c r="I81" s="39"/>
      <c r="J81" s="59">
        <f t="shared" si="47"/>
        <v>0</v>
      </c>
    </row>
    <row r="82" spans="1:10" s="71" customFormat="1" ht="14.1" customHeight="1" x14ac:dyDescent="0.2">
      <c r="A82" s="68"/>
      <c r="B82" s="68"/>
      <c r="C82" s="68">
        <v>421324</v>
      </c>
      <c r="D82" s="69" t="s">
        <v>50</v>
      </c>
      <c r="E82" s="59">
        <f t="shared" si="46"/>
        <v>250000</v>
      </c>
      <c r="F82" s="70">
        <v>200000</v>
      </c>
      <c r="G82" s="66">
        <v>50000</v>
      </c>
      <c r="H82" s="66"/>
      <c r="I82" s="66"/>
      <c r="J82" s="59">
        <f t="shared" si="47"/>
        <v>0</v>
      </c>
    </row>
    <row r="83" spans="1:10" ht="14.1" customHeight="1" x14ac:dyDescent="0.2">
      <c r="A83" s="16"/>
      <c r="B83" s="16"/>
      <c r="C83" s="16">
        <v>421325</v>
      </c>
      <c r="D83" s="5" t="s">
        <v>51</v>
      </c>
      <c r="E83" s="59">
        <f t="shared" si="46"/>
        <v>269000</v>
      </c>
      <c r="F83" s="64">
        <v>177000</v>
      </c>
      <c r="G83" s="39">
        <v>92000</v>
      </c>
      <c r="H83" s="39"/>
      <c r="I83" s="39"/>
      <c r="J83" s="59">
        <f t="shared" si="47"/>
        <v>0</v>
      </c>
    </row>
    <row r="84" spans="1:10" ht="14.1" customHeight="1" x14ac:dyDescent="0.2">
      <c r="A84" s="16"/>
      <c r="B84" s="16"/>
      <c r="C84" s="16">
        <v>421391</v>
      </c>
      <c r="D84" s="5" t="s">
        <v>52</v>
      </c>
      <c r="E84" s="59">
        <f t="shared" si="46"/>
        <v>50000</v>
      </c>
      <c r="F84" s="64">
        <v>50000</v>
      </c>
      <c r="G84" s="39"/>
      <c r="H84" s="39"/>
      <c r="I84" s="39"/>
      <c r="J84" s="59">
        <f t="shared" si="47"/>
        <v>0</v>
      </c>
    </row>
    <row r="85" spans="1:10" ht="14.1" customHeight="1" x14ac:dyDescent="0.2">
      <c r="A85" s="16"/>
      <c r="B85" s="16"/>
      <c r="C85" s="16"/>
      <c r="D85" s="5"/>
      <c r="E85" s="59">
        <f t="shared" si="46"/>
        <v>0</v>
      </c>
      <c r="F85" s="39"/>
      <c r="G85" s="39"/>
      <c r="H85" s="39"/>
      <c r="I85" s="39"/>
      <c r="J85" s="59">
        <f t="shared" si="47"/>
        <v>0</v>
      </c>
    </row>
    <row r="86" spans="1:10" s="37" customFormat="1" ht="14.1" customHeight="1" x14ac:dyDescent="0.2">
      <c r="A86" s="17"/>
      <c r="B86" s="17">
        <v>4214</v>
      </c>
      <c r="C86" s="17"/>
      <c r="D86" s="7" t="s">
        <v>53</v>
      </c>
      <c r="E86" s="58">
        <f>SUM(E87:E93)</f>
        <v>1289612</v>
      </c>
      <c r="F86" s="58">
        <f t="shared" ref="F86:J86" si="48">SUM(F87:F93)</f>
        <v>550000</v>
      </c>
      <c r="G86" s="58">
        <f t="shared" si="48"/>
        <v>739612</v>
      </c>
      <c r="H86" s="58">
        <f t="shared" si="48"/>
        <v>0</v>
      </c>
      <c r="I86" s="58">
        <f t="shared" si="48"/>
        <v>0</v>
      </c>
      <c r="J86" s="58">
        <f t="shared" si="48"/>
        <v>0</v>
      </c>
    </row>
    <row r="87" spans="1:10" ht="14.1" customHeight="1" x14ac:dyDescent="0.2">
      <c r="A87" s="16"/>
      <c r="B87" s="16"/>
      <c r="C87" s="16">
        <v>421411</v>
      </c>
      <c r="D87" s="5" t="s">
        <v>54</v>
      </c>
      <c r="E87" s="59">
        <f>SUM(F87:G87)</f>
        <v>138500</v>
      </c>
      <c r="F87" s="64">
        <v>138500</v>
      </c>
      <c r="G87" s="64"/>
      <c r="H87" s="39"/>
      <c r="I87" s="39"/>
      <c r="J87" s="59">
        <f>SUM(H87:I87)</f>
        <v>0</v>
      </c>
    </row>
    <row r="88" spans="1:10" ht="14.1" customHeight="1" x14ac:dyDescent="0.2">
      <c r="A88" s="16"/>
      <c r="B88" s="16"/>
      <c r="C88" s="16">
        <v>421412</v>
      </c>
      <c r="D88" s="5" t="s">
        <v>55</v>
      </c>
      <c r="E88" s="59">
        <f t="shared" ref="E88:E92" si="49">SUM(F88:G88)</f>
        <v>390000</v>
      </c>
      <c r="F88" s="64">
        <v>340000</v>
      </c>
      <c r="G88" s="64">
        <v>50000</v>
      </c>
      <c r="H88" s="39"/>
      <c r="I88" s="39"/>
      <c r="J88" s="59">
        <f t="shared" ref="J88:J93" si="50">SUM(H88:I88)</f>
        <v>0</v>
      </c>
    </row>
    <row r="89" spans="1:10" ht="14.1" customHeight="1" x14ac:dyDescent="0.2">
      <c r="A89" s="38"/>
      <c r="B89" s="38"/>
      <c r="C89" s="16">
        <v>421414</v>
      </c>
      <c r="D89" s="5" t="s">
        <v>56</v>
      </c>
      <c r="E89" s="59">
        <f t="shared" si="49"/>
        <v>639612</v>
      </c>
      <c r="F89" s="39"/>
      <c r="G89" s="64">
        <v>639612</v>
      </c>
      <c r="H89" s="39"/>
      <c r="I89" s="39"/>
      <c r="J89" s="59">
        <f t="shared" si="50"/>
        <v>0</v>
      </c>
    </row>
    <row r="90" spans="1:10" ht="14.1" customHeight="1" x14ac:dyDescent="0.2">
      <c r="A90" s="67"/>
      <c r="B90" s="67"/>
      <c r="C90" s="68">
        <v>421421</v>
      </c>
      <c r="D90" s="69" t="s">
        <v>57</v>
      </c>
      <c r="E90" s="59">
        <f t="shared" si="49"/>
        <v>48000</v>
      </c>
      <c r="F90" s="70">
        <v>48000</v>
      </c>
      <c r="G90" s="70"/>
      <c r="H90" s="66"/>
      <c r="I90" s="66"/>
      <c r="J90" s="59">
        <f t="shared" si="50"/>
        <v>0</v>
      </c>
    </row>
    <row r="91" spans="1:10" ht="14.1" customHeight="1" x14ac:dyDescent="0.2">
      <c r="A91" s="38"/>
      <c r="B91" s="38"/>
      <c r="C91" s="16">
        <v>421422</v>
      </c>
      <c r="D91" s="5" t="s">
        <v>58</v>
      </c>
      <c r="E91" s="59">
        <f t="shared" si="49"/>
        <v>15000</v>
      </c>
      <c r="F91" s="64">
        <v>15000</v>
      </c>
      <c r="G91" s="64"/>
      <c r="H91" s="39"/>
      <c r="I91" s="39"/>
      <c r="J91" s="59">
        <f t="shared" si="50"/>
        <v>0</v>
      </c>
    </row>
    <row r="92" spans="1:10" ht="14.1" customHeight="1" x14ac:dyDescent="0.2">
      <c r="A92" s="38"/>
      <c r="B92" s="38"/>
      <c r="C92" s="16">
        <v>421429</v>
      </c>
      <c r="D92" s="5" t="s">
        <v>59</v>
      </c>
      <c r="E92" s="59">
        <f t="shared" si="49"/>
        <v>58500</v>
      </c>
      <c r="F92" s="64">
        <v>8500</v>
      </c>
      <c r="G92" s="64">
        <v>50000</v>
      </c>
      <c r="H92" s="39"/>
      <c r="I92" s="39"/>
      <c r="J92" s="59">
        <f t="shared" si="50"/>
        <v>0</v>
      </c>
    </row>
    <row r="93" spans="1:10" ht="14.1" customHeight="1" x14ac:dyDescent="0.2">
      <c r="A93" s="38"/>
      <c r="B93" s="38"/>
      <c r="C93" s="16"/>
      <c r="D93" s="5"/>
      <c r="E93" s="59">
        <f>SUM(F93:G93)</f>
        <v>0</v>
      </c>
      <c r="F93" s="39"/>
      <c r="G93" s="39"/>
      <c r="H93" s="39"/>
      <c r="I93" s="39"/>
      <c r="J93" s="59">
        <f t="shared" si="50"/>
        <v>0</v>
      </c>
    </row>
    <row r="94" spans="1:10" s="37" customFormat="1" ht="14.1" customHeight="1" x14ac:dyDescent="0.2">
      <c r="A94" s="34"/>
      <c r="B94" s="17">
        <v>4215</v>
      </c>
      <c r="C94" s="17"/>
      <c r="D94" s="7" t="s">
        <v>60</v>
      </c>
      <c r="E94" s="58">
        <f>SUM(E95:E100)</f>
        <v>790000</v>
      </c>
      <c r="F94" s="58">
        <f t="shared" ref="F94:J94" si="51">SUM(F95:F100)</f>
        <v>790000</v>
      </c>
      <c r="G94" s="58">
        <f t="shared" si="51"/>
        <v>0</v>
      </c>
      <c r="H94" s="58">
        <f t="shared" si="51"/>
        <v>0</v>
      </c>
      <c r="I94" s="58">
        <f t="shared" si="51"/>
        <v>0</v>
      </c>
      <c r="J94" s="58">
        <f t="shared" si="51"/>
        <v>0</v>
      </c>
    </row>
    <row r="95" spans="1:10" s="71" customFormat="1" ht="14.1" customHeight="1" x14ac:dyDescent="0.2">
      <c r="A95" s="67"/>
      <c r="B95" s="68"/>
      <c r="C95" s="68">
        <v>421511</v>
      </c>
      <c r="D95" s="69" t="s">
        <v>61</v>
      </c>
      <c r="E95" s="59">
        <f>SUM(F95:G95)</f>
        <v>188000</v>
      </c>
      <c r="F95" s="70">
        <v>188000</v>
      </c>
      <c r="G95" s="66"/>
      <c r="H95" s="66"/>
      <c r="I95" s="66"/>
      <c r="J95" s="59">
        <f>SUM(H95:I95)</f>
        <v>0</v>
      </c>
    </row>
    <row r="96" spans="1:10" ht="14.1" customHeight="1" x14ac:dyDescent="0.2">
      <c r="A96" s="38"/>
      <c r="B96" s="16"/>
      <c r="C96" s="16">
        <v>421512</v>
      </c>
      <c r="D96" s="5" t="s">
        <v>62</v>
      </c>
      <c r="E96" s="59">
        <f t="shared" ref="E96:E100" si="52">SUM(F96:G96)</f>
        <v>165000</v>
      </c>
      <c r="F96" s="64">
        <v>165000</v>
      </c>
      <c r="G96" s="39"/>
      <c r="H96" s="39"/>
      <c r="I96" s="39"/>
      <c r="J96" s="59">
        <f t="shared" ref="J96:J100" si="53">SUM(H96:I96)</f>
        <v>0</v>
      </c>
    </row>
    <row r="97" spans="1:10" s="71" customFormat="1" ht="14.1" customHeight="1" x14ac:dyDescent="0.2">
      <c r="A97" s="67"/>
      <c r="B97" s="68"/>
      <c r="C97" s="68">
        <v>421513</v>
      </c>
      <c r="D97" s="69" t="s">
        <v>63</v>
      </c>
      <c r="E97" s="59">
        <f t="shared" si="52"/>
        <v>85000</v>
      </c>
      <c r="F97" s="70">
        <v>85000</v>
      </c>
      <c r="G97" s="66"/>
      <c r="H97" s="66"/>
      <c r="I97" s="66"/>
      <c r="J97" s="59">
        <f t="shared" si="53"/>
        <v>0</v>
      </c>
    </row>
    <row r="98" spans="1:10" ht="14.1" customHeight="1" x14ac:dyDescent="0.2">
      <c r="A98" s="38"/>
      <c r="B98" s="16"/>
      <c r="C98" s="16">
        <v>421521</v>
      </c>
      <c r="D98" s="5" t="s">
        <v>64</v>
      </c>
      <c r="E98" s="59">
        <f t="shared" si="52"/>
        <v>294000</v>
      </c>
      <c r="F98" s="64">
        <v>294000</v>
      </c>
      <c r="G98" s="39"/>
      <c r="H98" s="39"/>
      <c r="I98" s="39"/>
      <c r="J98" s="59">
        <f t="shared" si="53"/>
        <v>0</v>
      </c>
    </row>
    <row r="99" spans="1:10" ht="14.1" customHeight="1" x14ac:dyDescent="0.2">
      <c r="A99" s="38"/>
      <c r="B99" s="16"/>
      <c r="C99" s="16">
        <v>421523</v>
      </c>
      <c r="D99" s="5" t="s">
        <v>65</v>
      </c>
      <c r="E99" s="59">
        <f t="shared" si="52"/>
        <v>58000</v>
      </c>
      <c r="F99" s="64">
        <v>58000</v>
      </c>
      <c r="G99" s="39"/>
      <c r="H99" s="39"/>
      <c r="I99" s="39"/>
      <c r="J99" s="59">
        <f t="shared" si="53"/>
        <v>0</v>
      </c>
    </row>
    <row r="100" spans="1:10" ht="14.1" customHeight="1" x14ac:dyDescent="0.2">
      <c r="A100" s="38"/>
      <c r="B100" s="16"/>
      <c r="C100" s="16"/>
      <c r="D100" s="5"/>
      <c r="E100" s="59">
        <f t="shared" si="52"/>
        <v>0</v>
      </c>
      <c r="F100" s="39"/>
      <c r="G100" s="39"/>
      <c r="H100" s="39"/>
      <c r="I100" s="39"/>
      <c r="J100" s="59">
        <f t="shared" si="53"/>
        <v>0</v>
      </c>
    </row>
    <row r="101" spans="1:10" s="37" customFormat="1" ht="14.1" customHeight="1" x14ac:dyDescent="0.2">
      <c r="A101" s="34"/>
      <c r="B101" s="17">
        <v>4219</v>
      </c>
      <c r="C101" s="17"/>
      <c r="D101" s="7" t="s">
        <v>225</v>
      </c>
      <c r="E101" s="58">
        <f>SUM(E102:E104)</f>
        <v>500000</v>
      </c>
      <c r="F101" s="58">
        <f t="shared" ref="F101:J101" si="54">SUM(F102:F104)</f>
        <v>400000</v>
      </c>
      <c r="G101" s="58">
        <f t="shared" si="54"/>
        <v>100000</v>
      </c>
      <c r="H101" s="58">
        <f t="shared" si="54"/>
        <v>0</v>
      </c>
      <c r="I101" s="58">
        <f t="shared" si="54"/>
        <v>0</v>
      </c>
      <c r="J101" s="58">
        <f t="shared" si="54"/>
        <v>0</v>
      </c>
    </row>
    <row r="102" spans="1:10" ht="14.1" customHeight="1" x14ac:dyDescent="0.2">
      <c r="A102" s="38"/>
      <c r="B102" s="16"/>
      <c r="C102" s="16">
        <v>421911</v>
      </c>
      <c r="D102" s="5" t="s">
        <v>226</v>
      </c>
      <c r="E102" s="59">
        <f>SUM(F102:G102)</f>
        <v>249500</v>
      </c>
      <c r="F102" s="64">
        <v>199500</v>
      </c>
      <c r="G102" s="39">
        <v>50000</v>
      </c>
      <c r="H102" s="39"/>
      <c r="I102" s="39"/>
      <c r="J102" s="59">
        <f>SUM(H102:I102)</f>
        <v>0</v>
      </c>
    </row>
    <row r="103" spans="1:10" ht="14.1" customHeight="1" x14ac:dyDescent="0.2">
      <c r="A103" s="38"/>
      <c r="B103" s="16"/>
      <c r="C103" s="16">
        <v>421919</v>
      </c>
      <c r="D103" s="5" t="s">
        <v>227</v>
      </c>
      <c r="E103" s="59">
        <f t="shared" ref="E103:E104" si="55">SUM(F103:G103)</f>
        <v>250500</v>
      </c>
      <c r="F103" s="64">
        <v>200500</v>
      </c>
      <c r="G103" s="39">
        <v>50000</v>
      </c>
      <c r="H103" s="39"/>
      <c r="I103" s="39"/>
      <c r="J103" s="59">
        <f t="shared" ref="J103:J104" si="56">SUM(H103:I103)</f>
        <v>0</v>
      </c>
    </row>
    <row r="104" spans="1:10" ht="14.1" customHeight="1" x14ac:dyDescent="0.2">
      <c r="A104" s="38"/>
      <c r="B104" s="16"/>
      <c r="C104" s="16"/>
      <c r="D104" s="5"/>
      <c r="E104" s="59">
        <f t="shared" si="55"/>
        <v>0</v>
      </c>
      <c r="F104" s="39"/>
      <c r="G104" s="39"/>
      <c r="H104" s="39"/>
      <c r="I104" s="39"/>
      <c r="J104" s="59">
        <f t="shared" si="56"/>
        <v>0</v>
      </c>
    </row>
    <row r="105" spans="1:10" s="33" customFormat="1" ht="14.1" customHeight="1" x14ac:dyDescent="0.2">
      <c r="A105" s="3">
        <v>422</v>
      </c>
      <c r="B105" s="3"/>
      <c r="C105" s="3"/>
      <c r="D105" s="6" t="s">
        <v>66</v>
      </c>
      <c r="E105" s="63">
        <f>SUM(E106,E118,E123)</f>
        <v>2650000</v>
      </c>
      <c r="F105" s="63">
        <f t="shared" ref="F105:J105" si="57">SUM(F106,F118,F123)</f>
        <v>1810000</v>
      </c>
      <c r="G105" s="63">
        <f t="shared" si="57"/>
        <v>840000</v>
      </c>
      <c r="H105" s="63">
        <f t="shared" si="57"/>
        <v>0</v>
      </c>
      <c r="I105" s="63">
        <f t="shared" si="57"/>
        <v>0</v>
      </c>
      <c r="J105" s="63">
        <f t="shared" si="57"/>
        <v>0</v>
      </c>
    </row>
    <row r="106" spans="1:10" s="37" customFormat="1" ht="14.1" customHeight="1" x14ac:dyDescent="0.2">
      <c r="A106" s="17"/>
      <c r="B106" s="17">
        <v>4221</v>
      </c>
      <c r="C106" s="17"/>
      <c r="D106" s="7" t="s">
        <v>67</v>
      </c>
      <c r="E106" s="58">
        <f>SUM(E107:E112,E115:E117)</f>
        <v>920000</v>
      </c>
      <c r="F106" s="58">
        <f t="shared" ref="F106:J106" si="58">SUM(F107:F112,F115:F117)</f>
        <v>330000</v>
      </c>
      <c r="G106" s="58">
        <f t="shared" si="58"/>
        <v>590000</v>
      </c>
      <c r="H106" s="58">
        <f t="shared" si="58"/>
        <v>0</v>
      </c>
      <c r="I106" s="58">
        <f t="shared" si="58"/>
        <v>0</v>
      </c>
      <c r="J106" s="58">
        <f t="shared" si="58"/>
        <v>0</v>
      </c>
    </row>
    <row r="107" spans="1:10" ht="14.1" customHeight="1" x14ac:dyDescent="0.2">
      <c r="A107" s="16"/>
      <c r="B107" s="16"/>
      <c r="C107" s="16">
        <v>422111</v>
      </c>
      <c r="D107" s="69" t="s">
        <v>68</v>
      </c>
      <c r="E107" s="59">
        <f>SUM(F107:G107)</f>
        <v>562000</v>
      </c>
      <c r="F107" s="66">
        <v>162000</v>
      </c>
      <c r="G107" s="64">
        <v>400000</v>
      </c>
      <c r="H107" s="39"/>
      <c r="I107" s="39"/>
      <c r="J107" s="59">
        <f>SUM(H107:I107)</f>
        <v>0</v>
      </c>
    </row>
    <row r="108" spans="1:10" ht="14.1" customHeight="1" x14ac:dyDescent="0.2">
      <c r="A108" s="16"/>
      <c r="B108" s="16"/>
      <c r="C108" s="16">
        <v>422121</v>
      </c>
      <c r="D108" s="5" t="s">
        <v>69</v>
      </c>
      <c r="E108" s="59">
        <f t="shared" ref="E108:E112" si="59">SUM(F108:G108)</f>
        <v>80000</v>
      </c>
      <c r="F108" s="64">
        <v>40000</v>
      </c>
      <c r="G108" s="64">
        <v>40000</v>
      </c>
      <c r="H108" s="39"/>
      <c r="I108" s="39"/>
      <c r="J108" s="59">
        <f t="shared" ref="J108:J112" si="60">SUM(H108:I108)</f>
        <v>0</v>
      </c>
    </row>
    <row r="109" spans="1:10" ht="14.1" customHeight="1" x14ac:dyDescent="0.2">
      <c r="A109" s="16"/>
      <c r="B109" s="16"/>
      <c r="C109" s="16">
        <v>422131</v>
      </c>
      <c r="D109" s="5" t="s">
        <v>70</v>
      </c>
      <c r="E109" s="59">
        <f t="shared" si="59"/>
        <v>212500</v>
      </c>
      <c r="F109" s="64">
        <v>112500</v>
      </c>
      <c r="G109" s="64">
        <v>100000</v>
      </c>
      <c r="H109" s="39"/>
      <c r="I109" s="39"/>
      <c r="J109" s="59">
        <f t="shared" si="60"/>
        <v>0</v>
      </c>
    </row>
    <row r="110" spans="1:10" ht="14.1" customHeight="1" x14ac:dyDescent="0.2">
      <c r="A110" s="16"/>
      <c r="B110" s="16"/>
      <c r="C110" s="16">
        <v>422191</v>
      </c>
      <c r="D110" s="5" t="s">
        <v>71</v>
      </c>
      <c r="E110" s="59">
        <f t="shared" si="59"/>
        <v>5500</v>
      </c>
      <c r="F110" s="64">
        <v>5500</v>
      </c>
      <c r="G110" s="64"/>
      <c r="H110" s="39"/>
      <c r="I110" s="39"/>
      <c r="J110" s="59">
        <f t="shared" si="60"/>
        <v>0</v>
      </c>
    </row>
    <row r="111" spans="1:10" ht="14.1" customHeight="1" x14ac:dyDescent="0.2">
      <c r="A111" s="16"/>
      <c r="B111" s="16"/>
      <c r="C111" s="16">
        <v>422192</v>
      </c>
      <c r="D111" s="5" t="s">
        <v>72</v>
      </c>
      <c r="E111" s="59">
        <f t="shared" si="59"/>
        <v>10000</v>
      </c>
      <c r="F111" s="64">
        <v>10000</v>
      </c>
      <c r="G111" s="64"/>
      <c r="H111" s="39"/>
      <c r="I111" s="39"/>
      <c r="J111" s="59">
        <f t="shared" si="60"/>
        <v>0</v>
      </c>
    </row>
    <row r="112" spans="1:10" ht="14.1" customHeight="1" x14ac:dyDescent="0.2">
      <c r="A112" s="16"/>
      <c r="B112" s="16"/>
      <c r="C112" s="16">
        <v>422193</v>
      </c>
      <c r="D112" s="5" t="s">
        <v>73</v>
      </c>
      <c r="E112" s="59">
        <f t="shared" si="59"/>
        <v>0</v>
      </c>
      <c r="F112" s="39"/>
      <c r="G112" s="39"/>
      <c r="H112" s="39"/>
      <c r="I112" s="39"/>
      <c r="J112" s="59">
        <f t="shared" si="60"/>
        <v>0</v>
      </c>
    </row>
    <row r="113" spans="1:10" ht="35.1" customHeight="1" x14ac:dyDescent="0.2">
      <c r="A113" s="30" t="s">
        <v>2</v>
      </c>
      <c r="B113" s="30" t="s">
        <v>3</v>
      </c>
      <c r="C113" s="30" t="s">
        <v>4</v>
      </c>
      <c r="D113" s="1" t="s">
        <v>5</v>
      </c>
      <c r="E113" s="30" t="s">
        <v>6</v>
      </c>
      <c r="F113" s="31" t="s">
        <v>7</v>
      </c>
      <c r="G113" s="31" t="s">
        <v>8</v>
      </c>
      <c r="H113" s="31" t="s">
        <v>9</v>
      </c>
      <c r="I113" s="31" t="s">
        <v>10</v>
      </c>
      <c r="J113" s="31" t="s">
        <v>11</v>
      </c>
    </row>
    <row r="114" spans="1:10" ht="14.1" customHeight="1" x14ac:dyDescent="0.2">
      <c r="A114" s="30">
        <v>1</v>
      </c>
      <c r="B114" s="30">
        <v>2</v>
      </c>
      <c r="C114" s="30">
        <v>3</v>
      </c>
      <c r="D114" s="1">
        <v>4</v>
      </c>
      <c r="E114" s="74">
        <v>5</v>
      </c>
      <c r="F114" s="31">
        <v>6</v>
      </c>
      <c r="G114" s="31">
        <v>7</v>
      </c>
      <c r="H114" s="31">
        <v>8</v>
      </c>
      <c r="I114" s="31">
        <v>9</v>
      </c>
      <c r="J114" s="31">
        <v>10</v>
      </c>
    </row>
    <row r="115" spans="1:10" ht="14.1" customHeight="1" x14ac:dyDescent="0.2">
      <c r="A115" s="16"/>
      <c r="B115" s="16"/>
      <c r="C115" s="16">
        <v>422194</v>
      </c>
      <c r="D115" s="5" t="s">
        <v>74</v>
      </c>
      <c r="E115" s="59">
        <f>SUM(F115:G115)</f>
        <v>0</v>
      </c>
      <c r="F115" s="39"/>
      <c r="G115" s="39"/>
      <c r="H115" s="39"/>
      <c r="I115" s="39"/>
      <c r="J115" s="59">
        <f>SUM(H115:I115)</f>
        <v>0</v>
      </c>
    </row>
    <row r="116" spans="1:10" ht="14.1" customHeight="1" x14ac:dyDescent="0.2">
      <c r="A116" s="16"/>
      <c r="B116" s="16"/>
      <c r="C116" s="16">
        <v>422199</v>
      </c>
      <c r="D116" s="5" t="s">
        <v>75</v>
      </c>
      <c r="E116" s="59">
        <f t="shared" ref="E116:E117" si="61">SUM(F116:G116)</f>
        <v>50000</v>
      </c>
      <c r="F116" s="64"/>
      <c r="G116" s="64">
        <v>50000</v>
      </c>
      <c r="H116" s="39"/>
      <c r="I116" s="39"/>
      <c r="J116" s="59">
        <f t="shared" ref="J116:J117" si="62">SUM(H116:I116)</f>
        <v>0</v>
      </c>
    </row>
    <row r="117" spans="1:10" ht="14.1" customHeight="1" x14ac:dyDescent="0.2">
      <c r="A117" s="16"/>
      <c r="B117" s="16"/>
      <c r="C117" s="16"/>
      <c r="D117" s="5"/>
      <c r="E117" s="59">
        <f t="shared" si="61"/>
        <v>0</v>
      </c>
      <c r="F117" s="39"/>
      <c r="G117" s="39"/>
      <c r="H117" s="39"/>
      <c r="I117" s="39"/>
      <c r="J117" s="59">
        <f t="shared" si="62"/>
        <v>0</v>
      </c>
    </row>
    <row r="118" spans="1:10" s="37" customFormat="1" ht="14.1" customHeight="1" x14ac:dyDescent="0.2">
      <c r="A118" s="17"/>
      <c r="B118" s="17">
        <v>4223</v>
      </c>
      <c r="C118" s="17"/>
      <c r="D118" s="7" t="s">
        <v>76</v>
      </c>
      <c r="E118" s="58">
        <f>SUM(E119:E122)</f>
        <v>30000</v>
      </c>
      <c r="F118" s="58">
        <f t="shared" ref="F118:J118" si="63">SUM(F119:F122)</f>
        <v>30000</v>
      </c>
      <c r="G118" s="58">
        <f t="shared" si="63"/>
        <v>0</v>
      </c>
      <c r="H118" s="58">
        <f t="shared" si="63"/>
        <v>0</v>
      </c>
      <c r="I118" s="58">
        <f t="shared" si="63"/>
        <v>0</v>
      </c>
      <c r="J118" s="58">
        <f t="shared" si="63"/>
        <v>0</v>
      </c>
    </row>
    <row r="119" spans="1:10" s="71" customFormat="1" ht="14.1" customHeight="1" x14ac:dyDescent="0.2">
      <c r="A119" s="68"/>
      <c r="B119" s="68"/>
      <c r="C119" s="68">
        <v>422392</v>
      </c>
      <c r="D119" s="69" t="s">
        <v>72</v>
      </c>
      <c r="E119" s="59">
        <f>SUM(F119:G119)</f>
        <v>30000</v>
      </c>
      <c r="F119" s="66">
        <v>30000</v>
      </c>
      <c r="G119" s="66"/>
      <c r="H119" s="66"/>
      <c r="I119" s="66"/>
      <c r="J119" s="59">
        <f>SUM(H119:I119)</f>
        <v>0</v>
      </c>
    </row>
    <row r="120" spans="1:10" ht="14.1" customHeight="1" x14ac:dyDescent="0.2">
      <c r="A120" s="16"/>
      <c r="B120" s="16"/>
      <c r="C120" s="16">
        <v>422394</v>
      </c>
      <c r="D120" s="5" t="s">
        <v>77</v>
      </c>
      <c r="E120" s="59">
        <f t="shared" ref="E120:E122" si="64">SUM(F120:G120)</f>
        <v>0</v>
      </c>
      <c r="F120" s="39"/>
      <c r="G120" s="39"/>
      <c r="H120" s="39"/>
      <c r="I120" s="39"/>
      <c r="J120" s="59">
        <f t="shared" ref="J120:J122" si="65">SUM(H120:I120)</f>
        <v>0</v>
      </c>
    </row>
    <row r="121" spans="1:10" ht="14.1" customHeight="1" x14ac:dyDescent="0.2">
      <c r="A121" s="16"/>
      <c r="B121" s="16"/>
      <c r="C121" s="16">
        <v>422399</v>
      </c>
      <c r="D121" s="5" t="s">
        <v>78</v>
      </c>
      <c r="E121" s="59">
        <f t="shared" si="64"/>
        <v>0</v>
      </c>
      <c r="F121" s="39"/>
      <c r="G121" s="39"/>
      <c r="H121" s="39"/>
      <c r="I121" s="39"/>
      <c r="J121" s="59">
        <f t="shared" si="65"/>
        <v>0</v>
      </c>
    </row>
    <row r="122" spans="1:10" ht="14.1" customHeight="1" x14ac:dyDescent="0.2">
      <c r="A122" s="16"/>
      <c r="B122" s="16"/>
      <c r="C122" s="16"/>
      <c r="D122" s="5"/>
      <c r="E122" s="59">
        <f t="shared" si="64"/>
        <v>0</v>
      </c>
      <c r="F122" s="39"/>
      <c r="G122" s="39"/>
      <c r="H122" s="39"/>
      <c r="I122" s="39"/>
      <c r="J122" s="59">
        <f t="shared" si="65"/>
        <v>0</v>
      </c>
    </row>
    <row r="123" spans="1:10" s="37" customFormat="1" ht="14.1" customHeight="1" x14ac:dyDescent="0.2">
      <c r="A123" s="17"/>
      <c r="B123" s="17">
        <v>4224</v>
      </c>
      <c r="C123" s="17"/>
      <c r="D123" s="7" t="s">
        <v>79</v>
      </c>
      <c r="E123" s="58">
        <f>SUM(E124:E127)</f>
        <v>1700000</v>
      </c>
      <c r="F123" s="58">
        <f t="shared" ref="F123:J123" si="66">SUM(F124:F127)</f>
        <v>1450000</v>
      </c>
      <c r="G123" s="58">
        <f t="shared" si="66"/>
        <v>250000</v>
      </c>
      <c r="H123" s="58">
        <f t="shared" si="66"/>
        <v>0</v>
      </c>
      <c r="I123" s="58">
        <f t="shared" si="66"/>
        <v>0</v>
      </c>
      <c r="J123" s="58">
        <f t="shared" si="66"/>
        <v>0</v>
      </c>
    </row>
    <row r="124" spans="1:10" ht="14.1" customHeight="1" x14ac:dyDescent="0.2">
      <c r="A124" s="16"/>
      <c r="B124" s="16"/>
      <c r="C124" s="16">
        <v>422411</v>
      </c>
      <c r="D124" s="5" t="s">
        <v>80</v>
      </c>
      <c r="E124" s="59">
        <f>SUM(F124:G124)</f>
        <v>1550000</v>
      </c>
      <c r="F124" s="64">
        <v>1350000</v>
      </c>
      <c r="G124" s="39">
        <v>200000</v>
      </c>
      <c r="H124" s="39"/>
      <c r="I124" s="39"/>
      <c r="J124" s="59">
        <f>SUM(H124:I124)</f>
        <v>0</v>
      </c>
    </row>
    <row r="125" spans="1:10" ht="14.1" customHeight="1" x14ac:dyDescent="0.2">
      <c r="A125" s="16"/>
      <c r="B125" s="16"/>
      <c r="C125" s="16">
        <v>422412</v>
      </c>
      <c r="D125" s="5" t="s">
        <v>81</v>
      </c>
      <c r="E125" s="59">
        <f t="shared" ref="E125:E127" si="67">SUM(F125:G125)</f>
        <v>150000</v>
      </c>
      <c r="F125" s="64">
        <v>100000</v>
      </c>
      <c r="G125" s="64">
        <v>50000</v>
      </c>
      <c r="H125" s="39"/>
      <c r="I125" s="39"/>
      <c r="J125" s="59">
        <f t="shared" ref="J125:J127" si="68">SUM(H125:I125)</f>
        <v>0</v>
      </c>
    </row>
    <row r="126" spans="1:10" ht="14.1" customHeight="1" x14ac:dyDescent="0.2">
      <c r="A126" s="16"/>
      <c r="B126" s="16"/>
      <c r="C126" s="16">
        <v>422412</v>
      </c>
      <c r="D126" s="5" t="s">
        <v>249</v>
      </c>
      <c r="E126" s="59">
        <f t="shared" si="67"/>
        <v>0</v>
      </c>
      <c r="F126" s="39"/>
      <c r="G126" s="39"/>
      <c r="H126" s="39"/>
      <c r="I126" s="39"/>
      <c r="J126" s="59">
        <f t="shared" si="68"/>
        <v>0</v>
      </c>
    </row>
    <row r="127" spans="1:10" ht="14.1" customHeight="1" x14ac:dyDescent="0.2">
      <c r="A127" s="16"/>
      <c r="B127" s="16"/>
      <c r="C127" s="16"/>
      <c r="D127" s="5"/>
      <c r="E127" s="59">
        <f t="shared" si="67"/>
        <v>0</v>
      </c>
      <c r="F127" s="39"/>
      <c r="G127" s="39"/>
      <c r="H127" s="39"/>
      <c r="I127" s="39"/>
      <c r="J127" s="59">
        <f t="shared" si="68"/>
        <v>0</v>
      </c>
    </row>
    <row r="128" spans="1:10" s="33" customFormat="1" ht="14.1" customHeight="1" x14ac:dyDescent="0.2">
      <c r="A128" s="3">
        <v>423</v>
      </c>
      <c r="B128" s="3"/>
      <c r="C128" s="3"/>
      <c r="D128" s="6" t="s">
        <v>82</v>
      </c>
      <c r="E128" s="63">
        <f>SUM(E129,E135,E141,E153,E158,E162,E166)</f>
        <v>4876700</v>
      </c>
      <c r="F128" s="63">
        <f t="shared" ref="F128:J128" si="69">SUM(F129,F135,F141,F153,F158,F162,F166)</f>
        <v>2800000</v>
      </c>
      <c r="G128" s="63">
        <f t="shared" si="69"/>
        <v>2076700</v>
      </c>
      <c r="H128" s="63">
        <f t="shared" si="69"/>
        <v>0</v>
      </c>
      <c r="I128" s="63">
        <f t="shared" si="69"/>
        <v>0</v>
      </c>
      <c r="J128" s="63">
        <f t="shared" si="69"/>
        <v>0</v>
      </c>
    </row>
    <row r="129" spans="1:10" s="37" customFormat="1" ht="14.1" customHeight="1" x14ac:dyDescent="0.2">
      <c r="A129" s="17"/>
      <c r="B129" s="17">
        <v>4232</v>
      </c>
      <c r="C129" s="17"/>
      <c r="D129" s="7" t="s">
        <v>83</v>
      </c>
      <c r="E129" s="58">
        <f>SUM(E130:E134)</f>
        <v>1300000</v>
      </c>
      <c r="F129" s="58">
        <f t="shared" ref="F129:J129" si="70">SUM(F130:F134)</f>
        <v>1150000</v>
      </c>
      <c r="G129" s="58">
        <f t="shared" si="70"/>
        <v>150000</v>
      </c>
      <c r="H129" s="58">
        <f t="shared" si="70"/>
        <v>0</v>
      </c>
      <c r="I129" s="58">
        <f t="shared" si="70"/>
        <v>0</v>
      </c>
      <c r="J129" s="58">
        <f t="shared" si="70"/>
        <v>0</v>
      </c>
    </row>
    <row r="130" spans="1:10" ht="14.1" customHeight="1" x14ac:dyDescent="0.2">
      <c r="A130" s="16"/>
      <c r="B130" s="16"/>
      <c r="C130" s="16">
        <v>423211</v>
      </c>
      <c r="D130" s="5" t="s">
        <v>84</v>
      </c>
      <c r="E130" s="59">
        <f>SUM(F130:G130)</f>
        <v>0</v>
      </c>
      <c r="F130" s="64"/>
      <c r="G130" s="39"/>
      <c r="H130" s="39"/>
      <c r="I130" s="39"/>
      <c r="J130" s="59">
        <f>SUM(H130:I130)</f>
        <v>0</v>
      </c>
    </row>
    <row r="131" spans="1:10" ht="14.1" customHeight="1" x14ac:dyDescent="0.2">
      <c r="A131" s="38"/>
      <c r="B131" s="38"/>
      <c r="C131" s="16">
        <v>423212</v>
      </c>
      <c r="D131" s="5" t="s">
        <v>85</v>
      </c>
      <c r="E131" s="59">
        <f t="shared" ref="E131:E134" si="71">SUM(F131:G131)</f>
        <v>870000</v>
      </c>
      <c r="F131" s="64">
        <v>820000</v>
      </c>
      <c r="G131" s="39">
        <v>50000</v>
      </c>
      <c r="H131" s="39"/>
      <c r="I131" s="39"/>
      <c r="J131" s="59">
        <f t="shared" ref="J131:J134" si="72">SUM(H131:I131)</f>
        <v>0</v>
      </c>
    </row>
    <row r="132" spans="1:10" ht="14.1" customHeight="1" x14ac:dyDescent="0.2">
      <c r="A132" s="38"/>
      <c r="B132" s="38"/>
      <c r="C132" s="16">
        <v>423221</v>
      </c>
      <c r="D132" s="5" t="s">
        <v>86</v>
      </c>
      <c r="E132" s="59">
        <f t="shared" si="71"/>
        <v>390000</v>
      </c>
      <c r="F132" s="64">
        <v>290000</v>
      </c>
      <c r="G132" s="64">
        <v>100000</v>
      </c>
      <c r="H132" s="39"/>
      <c r="I132" s="39"/>
      <c r="J132" s="59">
        <f t="shared" si="72"/>
        <v>0</v>
      </c>
    </row>
    <row r="133" spans="1:10" ht="14.1" customHeight="1" x14ac:dyDescent="0.2">
      <c r="A133" s="38"/>
      <c r="B133" s="38"/>
      <c r="C133" s="16">
        <v>423291</v>
      </c>
      <c r="D133" s="5" t="s">
        <v>87</v>
      </c>
      <c r="E133" s="59">
        <f t="shared" si="71"/>
        <v>40000</v>
      </c>
      <c r="F133" s="64">
        <v>40000</v>
      </c>
      <c r="G133" s="64"/>
      <c r="H133" s="39"/>
      <c r="I133" s="39"/>
      <c r="J133" s="59">
        <f t="shared" si="72"/>
        <v>0</v>
      </c>
    </row>
    <row r="134" spans="1:10" ht="14.1" customHeight="1" x14ac:dyDescent="0.2">
      <c r="A134" s="38"/>
      <c r="B134" s="38"/>
      <c r="C134" s="16"/>
      <c r="D134" s="5"/>
      <c r="E134" s="59">
        <f t="shared" si="71"/>
        <v>0</v>
      </c>
      <c r="F134" s="39"/>
      <c r="G134" s="39"/>
      <c r="H134" s="39"/>
      <c r="I134" s="39"/>
      <c r="J134" s="59">
        <f t="shared" si="72"/>
        <v>0</v>
      </c>
    </row>
    <row r="135" spans="1:10" s="37" customFormat="1" ht="14.1" customHeight="1" x14ac:dyDescent="0.2">
      <c r="A135" s="17"/>
      <c r="B135" s="17">
        <v>4233</v>
      </c>
      <c r="C135" s="17"/>
      <c r="D135" s="7" t="s">
        <v>88</v>
      </c>
      <c r="E135" s="58">
        <f>SUM(E136:E140)</f>
        <v>390000</v>
      </c>
      <c r="F135" s="58">
        <f t="shared" ref="F135:J135" si="73">SUM(F136:F140)</f>
        <v>280000</v>
      </c>
      <c r="G135" s="58">
        <f t="shared" si="73"/>
        <v>110000</v>
      </c>
      <c r="H135" s="58">
        <f t="shared" si="73"/>
        <v>0</v>
      </c>
      <c r="I135" s="58">
        <f t="shared" si="73"/>
        <v>0</v>
      </c>
      <c r="J135" s="58">
        <f t="shared" si="73"/>
        <v>0</v>
      </c>
    </row>
    <row r="136" spans="1:10" s="71" customFormat="1" ht="14.1" customHeight="1" x14ac:dyDescent="0.2">
      <c r="A136" s="68"/>
      <c r="B136" s="68"/>
      <c r="C136" s="68">
        <v>423311</v>
      </c>
      <c r="D136" s="69" t="s">
        <v>228</v>
      </c>
      <c r="E136" s="59">
        <f>SUM(F136:G136)</f>
        <v>30000</v>
      </c>
      <c r="F136" s="70">
        <v>30000</v>
      </c>
      <c r="G136" s="66"/>
      <c r="H136" s="66"/>
      <c r="I136" s="66"/>
      <c r="J136" s="59">
        <f>SUM(H136:I136)</f>
        <v>0</v>
      </c>
    </row>
    <row r="137" spans="1:10" ht="14.1" customHeight="1" x14ac:dyDescent="0.2">
      <c r="A137" s="16"/>
      <c r="B137" s="16"/>
      <c r="C137" s="16">
        <v>423321</v>
      </c>
      <c r="D137" s="5" t="s">
        <v>89</v>
      </c>
      <c r="E137" s="59">
        <f t="shared" ref="E137:E140" si="74">SUM(F137:G137)</f>
        <v>200000</v>
      </c>
      <c r="F137" s="64">
        <v>140000</v>
      </c>
      <c r="G137" s="39">
        <v>60000</v>
      </c>
      <c r="H137" s="39"/>
      <c r="I137" s="39"/>
      <c r="J137" s="59">
        <f t="shared" ref="J137:J140" si="75">SUM(H137:I137)</f>
        <v>0</v>
      </c>
    </row>
    <row r="138" spans="1:10" ht="14.1" customHeight="1" x14ac:dyDescent="0.2">
      <c r="A138" s="16"/>
      <c r="B138" s="16"/>
      <c r="C138" s="16">
        <v>423322</v>
      </c>
      <c r="D138" s="5" t="s">
        <v>90</v>
      </c>
      <c r="E138" s="59">
        <f t="shared" si="74"/>
        <v>60000</v>
      </c>
      <c r="F138" s="64">
        <v>60000</v>
      </c>
      <c r="G138" s="39"/>
      <c r="H138" s="39"/>
      <c r="I138" s="39"/>
      <c r="J138" s="59">
        <f t="shared" si="75"/>
        <v>0</v>
      </c>
    </row>
    <row r="139" spans="1:10" ht="14.1" customHeight="1" x14ac:dyDescent="0.2">
      <c r="A139" s="16"/>
      <c r="B139" s="16"/>
      <c r="C139" s="16">
        <v>423399</v>
      </c>
      <c r="D139" s="5" t="s">
        <v>91</v>
      </c>
      <c r="E139" s="59">
        <f t="shared" si="74"/>
        <v>100000</v>
      </c>
      <c r="F139" s="64">
        <v>50000</v>
      </c>
      <c r="G139" s="39">
        <v>50000</v>
      </c>
      <c r="H139" s="39"/>
      <c r="I139" s="39"/>
      <c r="J139" s="59">
        <f t="shared" si="75"/>
        <v>0</v>
      </c>
    </row>
    <row r="140" spans="1:10" ht="14.1" customHeight="1" x14ac:dyDescent="0.2">
      <c r="A140" s="16"/>
      <c r="B140" s="16"/>
      <c r="C140" s="16"/>
      <c r="D140" s="5"/>
      <c r="E140" s="59">
        <f t="shared" si="74"/>
        <v>0</v>
      </c>
      <c r="F140" s="39"/>
      <c r="G140" s="39"/>
      <c r="H140" s="39"/>
      <c r="I140" s="39"/>
      <c r="J140" s="59">
        <f t="shared" si="75"/>
        <v>0</v>
      </c>
    </row>
    <row r="141" spans="1:10" s="37" customFormat="1" ht="14.1" customHeight="1" x14ac:dyDescent="0.2">
      <c r="A141" s="17"/>
      <c r="B141" s="17">
        <v>4234</v>
      </c>
      <c r="C141" s="17"/>
      <c r="D141" s="7" t="s">
        <v>92</v>
      </c>
      <c r="E141" s="58">
        <f>SUM(E142:E150)</f>
        <v>590000</v>
      </c>
      <c r="F141" s="58">
        <f t="shared" ref="F141:J141" si="76">SUM(F142:F150)</f>
        <v>420000</v>
      </c>
      <c r="G141" s="58">
        <f t="shared" si="76"/>
        <v>170000</v>
      </c>
      <c r="H141" s="58">
        <f t="shared" si="76"/>
        <v>0</v>
      </c>
      <c r="I141" s="58">
        <f t="shared" si="76"/>
        <v>0</v>
      </c>
      <c r="J141" s="58">
        <f t="shared" si="76"/>
        <v>0</v>
      </c>
    </row>
    <row r="142" spans="1:10" ht="14.1" customHeight="1" x14ac:dyDescent="0.2">
      <c r="A142" s="16"/>
      <c r="B142" s="16"/>
      <c r="C142" s="16">
        <v>423413</v>
      </c>
      <c r="D142" s="5" t="s">
        <v>93</v>
      </c>
      <c r="E142" s="59">
        <f>SUM(F142:G142)</f>
        <v>100000</v>
      </c>
      <c r="F142" s="64">
        <v>50000</v>
      </c>
      <c r="G142" s="39">
        <v>50000</v>
      </c>
      <c r="H142" s="39"/>
      <c r="I142" s="39"/>
      <c r="J142" s="59">
        <f>SUM(H142:I142)</f>
        <v>0</v>
      </c>
    </row>
    <row r="143" spans="1:10" ht="14.1" customHeight="1" x14ac:dyDescent="0.2">
      <c r="A143" s="16"/>
      <c r="B143" s="16"/>
      <c r="C143" s="16">
        <v>423419</v>
      </c>
      <c r="D143" s="5" t="s">
        <v>250</v>
      </c>
      <c r="E143" s="59">
        <f t="shared" ref="E143:E150" si="77">SUM(F143:G143)</f>
        <v>285000</v>
      </c>
      <c r="F143" s="64">
        <v>235000</v>
      </c>
      <c r="G143" s="39">
        <v>50000</v>
      </c>
      <c r="H143" s="39"/>
      <c r="I143" s="39"/>
      <c r="J143" s="59">
        <f t="shared" ref="J143:J150" si="78">SUM(H143:I143)</f>
        <v>0</v>
      </c>
    </row>
    <row r="144" spans="1:10" ht="14.1" customHeight="1" x14ac:dyDescent="0.2">
      <c r="A144" s="16"/>
      <c r="B144" s="16"/>
      <c r="C144" s="16">
        <v>423421</v>
      </c>
      <c r="D144" s="5" t="s">
        <v>251</v>
      </c>
      <c r="E144" s="59">
        <f t="shared" si="77"/>
        <v>35000</v>
      </c>
      <c r="F144" s="64">
        <v>35000</v>
      </c>
      <c r="G144" s="39"/>
      <c r="H144" s="39"/>
      <c r="I144" s="39"/>
      <c r="J144" s="59">
        <f t="shared" si="78"/>
        <v>0</v>
      </c>
    </row>
    <row r="145" spans="1:10" ht="14.1" customHeight="1" x14ac:dyDescent="0.2">
      <c r="A145" s="16"/>
      <c r="B145" s="16"/>
      <c r="C145" s="16">
        <v>423431</v>
      </c>
      <c r="D145" s="5" t="s">
        <v>252</v>
      </c>
      <c r="E145" s="59">
        <f t="shared" si="77"/>
        <v>20000</v>
      </c>
      <c r="F145" s="64">
        <v>20000</v>
      </c>
      <c r="G145" s="39"/>
      <c r="H145" s="39"/>
      <c r="I145" s="39"/>
      <c r="J145" s="59">
        <f t="shared" si="78"/>
        <v>0</v>
      </c>
    </row>
    <row r="146" spans="1:10" ht="14.1" customHeight="1" x14ac:dyDescent="0.2">
      <c r="A146" s="16"/>
      <c r="B146" s="16"/>
      <c r="C146" s="16">
        <v>423432</v>
      </c>
      <c r="D146" s="5" t="s">
        <v>94</v>
      </c>
      <c r="E146" s="59">
        <f t="shared" si="77"/>
        <v>80000</v>
      </c>
      <c r="F146" s="64">
        <v>45000</v>
      </c>
      <c r="G146" s="39">
        <v>35000</v>
      </c>
      <c r="H146" s="39"/>
      <c r="I146" s="39"/>
      <c r="J146" s="59">
        <f t="shared" si="78"/>
        <v>0</v>
      </c>
    </row>
    <row r="147" spans="1:10" ht="14.1" customHeight="1" x14ac:dyDescent="0.2">
      <c r="A147" s="16"/>
      <c r="B147" s="16"/>
      <c r="C147" s="16">
        <v>423439</v>
      </c>
      <c r="D147" s="5" t="s">
        <v>95</v>
      </c>
      <c r="E147" s="59">
        <f t="shared" si="77"/>
        <v>50000</v>
      </c>
      <c r="F147" s="64">
        <v>25000</v>
      </c>
      <c r="G147" s="39">
        <v>25000</v>
      </c>
      <c r="H147" s="39"/>
      <c r="I147" s="39"/>
      <c r="J147" s="59">
        <f t="shared" si="78"/>
        <v>0</v>
      </c>
    </row>
    <row r="148" spans="1:10" ht="14.1" customHeight="1" x14ac:dyDescent="0.2">
      <c r="A148" s="16"/>
      <c r="B148" s="16"/>
      <c r="C148" s="16">
        <v>423449</v>
      </c>
      <c r="D148" s="5" t="s">
        <v>253</v>
      </c>
      <c r="E148" s="59">
        <f t="shared" si="77"/>
        <v>20000</v>
      </c>
      <c r="F148" s="64">
        <v>10000</v>
      </c>
      <c r="G148" s="39">
        <v>10000</v>
      </c>
      <c r="H148" s="39"/>
      <c r="I148" s="39"/>
      <c r="J148" s="59">
        <f t="shared" si="78"/>
        <v>0</v>
      </c>
    </row>
    <row r="149" spans="1:10" ht="14.1" customHeight="1" x14ac:dyDescent="0.2">
      <c r="A149" s="16"/>
      <c r="B149" s="16"/>
      <c r="C149" s="16"/>
      <c r="D149" s="5"/>
      <c r="E149" s="59">
        <f t="shared" si="77"/>
        <v>0</v>
      </c>
      <c r="F149" s="39"/>
      <c r="G149" s="39"/>
      <c r="H149" s="39"/>
      <c r="I149" s="39"/>
      <c r="J149" s="59">
        <f t="shared" si="78"/>
        <v>0</v>
      </c>
    </row>
    <row r="150" spans="1:10" ht="14.1" customHeight="1" x14ac:dyDescent="0.2">
      <c r="A150" s="16"/>
      <c r="B150" s="16"/>
      <c r="C150" s="16"/>
      <c r="D150" s="5"/>
      <c r="E150" s="59">
        <f t="shared" si="77"/>
        <v>0</v>
      </c>
      <c r="F150" s="39"/>
      <c r="G150" s="39"/>
      <c r="H150" s="39"/>
      <c r="I150" s="39"/>
      <c r="J150" s="59">
        <f t="shared" si="78"/>
        <v>0</v>
      </c>
    </row>
    <row r="151" spans="1:10" ht="35.1" customHeight="1" x14ac:dyDescent="0.2">
      <c r="A151" s="30" t="s">
        <v>2</v>
      </c>
      <c r="B151" s="30" t="s">
        <v>3</v>
      </c>
      <c r="C151" s="30" t="s">
        <v>4</v>
      </c>
      <c r="D151" s="1" t="s">
        <v>5</v>
      </c>
      <c r="E151" s="30" t="s">
        <v>6</v>
      </c>
      <c r="F151" s="31" t="s">
        <v>7</v>
      </c>
      <c r="G151" s="31" t="s">
        <v>8</v>
      </c>
      <c r="H151" s="31" t="s">
        <v>9</v>
      </c>
      <c r="I151" s="31" t="s">
        <v>10</v>
      </c>
      <c r="J151" s="31" t="s">
        <v>11</v>
      </c>
    </row>
    <row r="152" spans="1:10" ht="14.1" customHeight="1" x14ac:dyDescent="0.2">
      <c r="A152" s="30">
        <v>1</v>
      </c>
      <c r="B152" s="30">
        <v>2</v>
      </c>
      <c r="C152" s="30">
        <v>3</v>
      </c>
      <c r="D152" s="1">
        <v>4</v>
      </c>
      <c r="E152" s="30">
        <v>5</v>
      </c>
      <c r="F152" s="31">
        <v>6</v>
      </c>
      <c r="G152" s="31">
        <v>7</v>
      </c>
      <c r="H152" s="31">
        <v>8</v>
      </c>
      <c r="I152" s="31">
        <v>9</v>
      </c>
      <c r="J152" s="31">
        <v>10</v>
      </c>
    </row>
    <row r="153" spans="1:10" s="37" customFormat="1" ht="14.1" customHeight="1" x14ac:dyDescent="0.2">
      <c r="A153" s="17"/>
      <c r="B153" s="17">
        <v>4235</v>
      </c>
      <c r="C153" s="17"/>
      <c r="D153" s="7" t="s">
        <v>96</v>
      </c>
      <c r="E153" s="58">
        <f>SUM(E154:E157)</f>
        <v>568000</v>
      </c>
      <c r="F153" s="58">
        <f t="shared" ref="F153:J153" si="79">SUM(F154:F157)</f>
        <v>350000</v>
      </c>
      <c r="G153" s="58">
        <f t="shared" si="79"/>
        <v>218000</v>
      </c>
      <c r="H153" s="58">
        <f t="shared" si="79"/>
        <v>0</v>
      </c>
      <c r="I153" s="58">
        <f t="shared" si="79"/>
        <v>0</v>
      </c>
      <c r="J153" s="58">
        <f t="shared" si="79"/>
        <v>0</v>
      </c>
    </row>
    <row r="154" spans="1:10" ht="14.1" customHeight="1" x14ac:dyDescent="0.2">
      <c r="A154" s="12"/>
      <c r="B154" s="12"/>
      <c r="C154" s="12">
        <v>423521</v>
      </c>
      <c r="D154" s="8" t="s">
        <v>97</v>
      </c>
      <c r="E154" s="59">
        <f>SUM(F154:G154)</f>
        <v>0</v>
      </c>
      <c r="F154" s="39"/>
      <c r="G154" s="39"/>
      <c r="H154" s="39"/>
      <c r="I154" s="39"/>
      <c r="J154" s="59">
        <f>SUM(H154:I154)</f>
        <v>0</v>
      </c>
    </row>
    <row r="155" spans="1:10" ht="14.1" customHeight="1" x14ac:dyDescent="0.2">
      <c r="A155" s="16"/>
      <c r="B155" s="16"/>
      <c r="C155" s="16">
        <v>423539</v>
      </c>
      <c r="D155" s="5" t="s">
        <v>98</v>
      </c>
      <c r="E155" s="59">
        <f t="shared" ref="E155:E157" si="80">SUM(F155:G155)</f>
        <v>0</v>
      </c>
      <c r="F155" s="39"/>
      <c r="G155" s="39"/>
      <c r="H155" s="39"/>
      <c r="I155" s="39"/>
      <c r="J155" s="59">
        <f t="shared" ref="J155:J157" si="81">SUM(H155:I155)</f>
        <v>0</v>
      </c>
    </row>
    <row r="156" spans="1:10" s="71" customFormat="1" ht="14.1" customHeight="1" x14ac:dyDescent="0.2">
      <c r="A156" s="68"/>
      <c r="B156" s="68"/>
      <c r="C156" s="68">
        <v>423599</v>
      </c>
      <c r="D156" s="69" t="s">
        <v>99</v>
      </c>
      <c r="E156" s="59">
        <f t="shared" si="80"/>
        <v>568000</v>
      </c>
      <c r="F156" s="66">
        <v>350000</v>
      </c>
      <c r="G156" s="66">
        <v>218000</v>
      </c>
      <c r="H156" s="66"/>
      <c r="I156" s="66"/>
      <c r="J156" s="59">
        <f t="shared" si="81"/>
        <v>0</v>
      </c>
    </row>
    <row r="157" spans="1:10" ht="14.1" customHeight="1" x14ac:dyDescent="0.2">
      <c r="A157" s="16"/>
      <c r="B157" s="16"/>
      <c r="C157" s="16"/>
      <c r="D157" s="5"/>
      <c r="E157" s="59">
        <f t="shared" si="80"/>
        <v>0</v>
      </c>
      <c r="F157" s="39"/>
      <c r="G157" s="39"/>
      <c r="H157" s="39"/>
      <c r="I157" s="39"/>
      <c r="J157" s="59">
        <f t="shared" si="81"/>
        <v>0</v>
      </c>
    </row>
    <row r="158" spans="1:10" s="37" customFormat="1" ht="14.1" customHeight="1" x14ac:dyDescent="0.2">
      <c r="A158" s="17"/>
      <c r="B158" s="17">
        <v>4236</v>
      </c>
      <c r="C158" s="17"/>
      <c r="D158" s="7" t="s">
        <v>100</v>
      </c>
      <c r="E158" s="58">
        <f>SUM(E159:E161)</f>
        <v>250000</v>
      </c>
      <c r="F158" s="58">
        <f t="shared" ref="F158:J158" si="82">SUM(F159:F161)</f>
        <v>100000</v>
      </c>
      <c r="G158" s="58">
        <f t="shared" si="82"/>
        <v>150000</v>
      </c>
      <c r="H158" s="58">
        <f t="shared" si="82"/>
        <v>0</v>
      </c>
      <c r="I158" s="58">
        <f t="shared" si="82"/>
        <v>0</v>
      </c>
      <c r="J158" s="58">
        <f t="shared" si="82"/>
        <v>0</v>
      </c>
    </row>
    <row r="159" spans="1:10" ht="14.1" customHeight="1" x14ac:dyDescent="0.2">
      <c r="A159" s="16"/>
      <c r="B159" s="16"/>
      <c r="C159" s="16">
        <v>423612</v>
      </c>
      <c r="D159" s="5" t="s">
        <v>101</v>
      </c>
      <c r="E159" s="59">
        <f>SUM(F159:G159)</f>
        <v>100000</v>
      </c>
      <c r="F159" s="39">
        <v>50000</v>
      </c>
      <c r="G159" s="39">
        <v>50000</v>
      </c>
      <c r="H159" s="39"/>
      <c r="I159" s="39"/>
      <c r="J159" s="59">
        <f>SUM(H159:I159)</f>
        <v>0</v>
      </c>
    </row>
    <row r="160" spans="1:10" s="71" customFormat="1" ht="14.1" customHeight="1" x14ac:dyDescent="0.2">
      <c r="A160" s="68"/>
      <c r="B160" s="68"/>
      <c r="C160" s="68">
        <v>423621</v>
      </c>
      <c r="D160" s="69" t="s">
        <v>102</v>
      </c>
      <c r="E160" s="59">
        <f t="shared" ref="E160:E161" si="83">SUM(F160:G160)</f>
        <v>150000</v>
      </c>
      <c r="F160" s="66">
        <v>50000</v>
      </c>
      <c r="G160" s="66">
        <v>100000</v>
      </c>
      <c r="H160" s="66"/>
      <c r="I160" s="66"/>
      <c r="J160" s="59">
        <f t="shared" ref="J160:J161" si="84">SUM(H160:I160)</f>
        <v>0</v>
      </c>
    </row>
    <row r="161" spans="1:10" ht="14.1" customHeight="1" x14ac:dyDescent="0.2">
      <c r="A161" s="16"/>
      <c r="B161" s="16"/>
      <c r="C161" s="16"/>
      <c r="D161" s="5"/>
      <c r="E161" s="59">
        <f t="shared" si="83"/>
        <v>0</v>
      </c>
      <c r="F161" s="39"/>
      <c r="G161" s="39"/>
      <c r="H161" s="39"/>
      <c r="I161" s="39"/>
      <c r="J161" s="59">
        <f t="shared" si="84"/>
        <v>0</v>
      </c>
    </row>
    <row r="162" spans="1:10" s="37" customFormat="1" ht="14.1" customHeight="1" x14ac:dyDescent="0.2">
      <c r="A162" s="17"/>
      <c r="B162" s="17">
        <v>4237</v>
      </c>
      <c r="C162" s="17"/>
      <c r="D162" s="7" t="s">
        <v>103</v>
      </c>
      <c r="E162" s="58">
        <f>SUM(E163:E165)</f>
        <v>798700</v>
      </c>
      <c r="F162" s="58">
        <f t="shared" ref="F162:J162" si="85">SUM(F163:F165)</f>
        <v>0</v>
      </c>
      <c r="G162" s="58">
        <f t="shared" si="85"/>
        <v>798700</v>
      </c>
      <c r="H162" s="58">
        <f t="shared" si="85"/>
        <v>0</v>
      </c>
      <c r="I162" s="58">
        <f t="shared" si="85"/>
        <v>0</v>
      </c>
      <c r="J162" s="58">
        <f t="shared" si="85"/>
        <v>0</v>
      </c>
    </row>
    <row r="163" spans="1:10" s="71" customFormat="1" ht="14.1" customHeight="1" x14ac:dyDescent="0.2">
      <c r="A163" s="68"/>
      <c r="B163" s="68"/>
      <c r="C163" s="68">
        <v>423711</v>
      </c>
      <c r="D163" s="69" t="s">
        <v>103</v>
      </c>
      <c r="E163" s="59">
        <f>SUM(F163:G163)</f>
        <v>518700</v>
      </c>
      <c r="F163" s="66"/>
      <c r="G163" s="66">
        <v>518700</v>
      </c>
      <c r="H163" s="66"/>
      <c r="I163" s="66"/>
      <c r="J163" s="59">
        <f>SUM(H163:I163)</f>
        <v>0</v>
      </c>
    </row>
    <row r="164" spans="1:10" ht="14.1" customHeight="1" x14ac:dyDescent="0.2">
      <c r="A164" s="16"/>
      <c r="B164" s="16"/>
      <c r="C164" s="16">
        <v>423712</v>
      </c>
      <c r="D164" s="5" t="s">
        <v>104</v>
      </c>
      <c r="E164" s="59">
        <f t="shared" ref="E164:E165" si="86">SUM(F164:G164)</f>
        <v>280000</v>
      </c>
      <c r="F164" s="39"/>
      <c r="G164" s="39">
        <v>280000</v>
      </c>
      <c r="H164" s="39"/>
      <c r="I164" s="39"/>
      <c r="J164" s="59">
        <f t="shared" ref="J164:J165" si="87">SUM(H164:I164)</f>
        <v>0</v>
      </c>
    </row>
    <row r="165" spans="1:10" ht="14.1" customHeight="1" x14ac:dyDescent="0.2">
      <c r="A165" s="16"/>
      <c r="B165" s="16"/>
      <c r="C165" s="16"/>
      <c r="D165" s="5"/>
      <c r="E165" s="59">
        <f t="shared" si="86"/>
        <v>0</v>
      </c>
      <c r="F165" s="39"/>
      <c r="G165" s="39"/>
      <c r="H165" s="39"/>
      <c r="I165" s="39"/>
      <c r="J165" s="59">
        <f t="shared" si="87"/>
        <v>0</v>
      </c>
    </row>
    <row r="166" spans="1:10" s="37" customFormat="1" ht="14.1" customHeight="1" x14ac:dyDescent="0.2">
      <c r="A166" s="17"/>
      <c r="B166" s="17">
        <v>4239</v>
      </c>
      <c r="C166" s="17"/>
      <c r="D166" s="7" t="s">
        <v>105</v>
      </c>
      <c r="E166" s="58">
        <f>SUM(E167:E168)</f>
        <v>980000</v>
      </c>
      <c r="F166" s="58">
        <f t="shared" ref="F166:J166" si="88">SUM(F167:F168)</f>
        <v>500000</v>
      </c>
      <c r="G166" s="58">
        <f t="shared" si="88"/>
        <v>480000</v>
      </c>
      <c r="H166" s="58">
        <f t="shared" si="88"/>
        <v>0</v>
      </c>
      <c r="I166" s="58">
        <f t="shared" si="88"/>
        <v>0</v>
      </c>
      <c r="J166" s="58">
        <f t="shared" si="88"/>
        <v>0</v>
      </c>
    </row>
    <row r="167" spans="1:10" ht="14.1" customHeight="1" x14ac:dyDescent="0.2">
      <c r="A167" s="16"/>
      <c r="B167" s="16"/>
      <c r="C167" s="16">
        <v>423911</v>
      </c>
      <c r="D167" s="5" t="s">
        <v>105</v>
      </c>
      <c r="E167" s="59">
        <f>SUM(F167:G167)</f>
        <v>490000</v>
      </c>
      <c r="F167" s="39">
        <v>250000</v>
      </c>
      <c r="G167" s="39">
        <v>240000</v>
      </c>
      <c r="H167" s="39"/>
      <c r="I167" s="39"/>
      <c r="J167" s="59">
        <f>SUM(H167:I167)</f>
        <v>0</v>
      </c>
    </row>
    <row r="168" spans="1:10" ht="14.1" customHeight="1" x14ac:dyDescent="0.2">
      <c r="A168" s="16"/>
      <c r="B168" s="16"/>
      <c r="C168" s="16">
        <v>423912</v>
      </c>
      <c r="D168" s="5" t="s">
        <v>296</v>
      </c>
      <c r="E168" s="59">
        <f>SUM(F168:G168)</f>
        <v>490000</v>
      </c>
      <c r="F168" s="39">
        <v>250000</v>
      </c>
      <c r="G168" s="39">
        <v>240000</v>
      </c>
      <c r="H168" s="39"/>
      <c r="I168" s="39"/>
      <c r="J168" s="59">
        <f>SUM(H168:I168)</f>
        <v>0</v>
      </c>
    </row>
    <row r="169" spans="1:10" s="33" customFormat="1" ht="14.1" customHeight="1" x14ac:dyDescent="0.2">
      <c r="A169" s="3">
        <v>424</v>
      </c>
      <c r="B169" s="3"/>
      <c r="C169" s="3"/>
      <c r="D169" s="6" t="s">
        <v>106</v>
      </c>
      <c r="E169" s="63">
        <f>SUM(E170,E176,E182,E186)</f>
        <v>1560200</v>
      </c>
      <c r="F169" s="63">
        <f t="shared" ref="F169:J169" si="89">SUM(F170,F176,F182,F186)</f>
        <v>885000</v>
      </c>
      <c r="G169" s="63">
        <f t="shared" si="89"/>
        <v>675200</v>
      </c>
      <c r="H169" s="63">
        <f t="shared" si="89"/>
        <v>0</v>
      </c>
      <c r="I169" s="63">
        <f t="shared" si="89"/>
        <v>0</v>
      </c>
      <c r="J169" s="63">
        <f t="shared" si="89"/>
        <v>0</v>
      </c>
    </row>
    <row r="170" spans="1:10" s="37" customFormat="1" ht="14.1" customHeight="1" x14ac:dyDescent="0.2">
      <c r="A170" s="25"/>
      <c r="B170" s="17">
        <v>4242</v>
      </c>
      <c r="C170" s="17"/>
      <c r="D170" s="7" t="s">
        <v>107</v>
      </c>
      <c r="E170" s="58">
        <f>SUM(E171:E175)</f>
        <v>200000</v>
      </c>
      <c r="F170" s="58">
        <f t="shared" ref="F170:J170" si="90">SUM(F171:F175)</f>
        <v>200000</v>
      </c>
      <c r="G170" s="58">
        <f t="shared" si="90"/>
        <v>0</v>
      </c>
      <c r="H170" s="58">
        <f t="shared" si="90"/>
        <v>0</v>
      </c>
      <c r="I170" s="58">
        <f t="shared" si="90"/>
        <v>0</v>
      </c>
      <c r="J170" s="58">
        <f t="shared" si="90"/>
        <v>0</v>
      </c>
    </row>
    <row r="171" spans="1:10" ht="14.1" customHeight="1" x14ac:dyDescent="0.2">
      <c r="A171" s="19"/>
      <c r="B171" s="12"/>
      <c r="C171" s="12">
        <v>424211</v>
      </c>
      <c r="D171" s="8" t="s">
        <v>229</v>
      </c>
      <c r="E171" s="59">
        <f>SUM(F171:G171)</f>
        <v>50000</v>
      </c>
      <c r="F171" s="53">
        <v>50000</v>
      </c>
      <c r="G171" s="53"/>
      <c r="H171" s="53"/>
      <c r="I171" s="53"/>
      <c r="J171" s="59">
        <f>SUM(H171:I171)</f>
        <v>0</v>
      </c>
    </row>
    <row r="172" spans="1:10" ht="14.1" customHeight="1" x14ac:dyDescent="0.2">
      <c r="A172" s="12"/>
      <c r="B172" s="12"/>
      <c r="C172" s="12">
        <v>424221</v>
      </c>
      <c r="D172" s="8" t="s">
        <v>108</v>
      </c>
      <c r="E172" s="59">
        <f t="shared" ref="E172:E175" si="91">SUM(F172:G172)</f>
        <v>150000</v>
      </c>
      <c r="F172" s="39">
        <v>150000</v>
      </c>
      <c r="G172" s="39"/>
      <c r="H172" s="39"/>
      <c r="I172" s="39"/>
      <c r="J172" s="59">
        <f t="shared" ref="J172:J175" si="92">SUM(H172:I172)</f>
        <v>0</v>
      </c>
    </row>
    <row r="173" spans="1:10" ht="14.1" customHeight="1" x14ac:dyDescent="0.2">
      <c r="A173" s="12"/>
      <c r="B173" s="12"/>
      <c r="C173" s="12">
        <v>424231</v>
      </c>
      <c r="D173" s="8" t="s">
        <v>109</v>
      </c>
      <c r="E173" s="59">
        <f t="shared" si="91"/>
        <v>0</v>
      </c>
      <c r="F173" s="39"/>
      <c r="G173" s="39"/>
      <c r="H173" s="39"/>
      <c r="I173" s="39"/>
      <c r="J173" s="59">
        <f t="shared" si="92"/>
        <v>0</v>
      </c>
    </row>
    <row r="174" spans="1:10" ht="14.1" customHeight="1" x14ac:dyDescent="0.2">
      <c r="A174" s="12"/>
      <c r="B174" s="12"/>
      <c r="C174" s="12"/>
      <c r="D174" s="8"/>
      <c r="E174" s="59">
        <f t="shared" si="91"/>
        <v>0</v>
      </c>
      <c r="F174" s="39"/>
      <c r="G174" s="39"/>
      <c r="H174" s="39"/>
      <c r="I174" s="39"/>
      <c r="J174" s="59">
        <f t="shared" si="92"/>
        <v>0</v>
      </c>
    </row>
    <row r="175" spans="1:10" ht="14.1" customHeight="1" x14ac:dyDescent="0.2">
      <c r="A175" s="12"/>
      <c r="B175" s="12"/>
      <c r="C175" s="12"/>
      <c r="D175" s="8"/>
      <c r="E175" s="59">
        <f t="shared" si="91"/>
        <v>0</v>
      </c>
      <c r="F175" s="39"/>
      <c r="G175" s="39"/>
      <c r="H175" s="39"/>
      <c r="I175" s="39"/>
      <c r="J175" s="59">
        <f t="shared" si="92"/>
        <v>0</v>
      </c>
    </row>
    <row r="176" spans="1:10" s="37" customFormat="1" ht="14.1" customHeight="1" x14ac:dyDescent="0.2">
      <c r="A176" s="17"/>
      <c r="B176" s="17">
        <v>4243</v>
      </c>
      <c r="C176" s="17"/>
      <c r="D176" s="7" t="s">
        <v>110</v>
      </c>
      <c r="E176" s="58">
        <f>SUM(E177:E181)</f>
        <v>380200</v>
      </c>
      <c r="F176" s="58">
        <f t="shared" ref="F176:J176" si="93">SUM(F177:F181)</f>
        <v>235000</v>
      </c>
      <c r="G176" s="58">
        <f t="shared" si="93"/>
        <v>145200</v>
      </c>
      <c r="H176" s="58">
        <f t="shared" si="93"/>
        <v>0</v>
      </c>
      <c r="I176" s="58">
        <f t="shared" si="93"/>
        <v>0</v>
      </c>
      <c r="J176" s="58">
        <f t="shared" si="93"/>
        <v>0</v>
      </c>
    </row>
    <row r="177" spans="1:10" ht="14.1" customHeight="1" x14ac:dyDescent="0.2">
      <c r="A177" s="16"/>
      <c r="B177" s="16"/>
      <c r="C177" s="16">
        <v>424311</v>
      </c>
      <c r="D177" s="5" t="s">
        <v>111</v>
      </c>
      <c r="E177" s="59">
        <f>SUM(F177:G177)</f>
        <v>75000</v>
      </c>
      <c r="F177" s="39">
        <v>75000</v>
      </c>
      <c r="G177" s="39"/>
      <c r="H177" s="39"/>
      <c r="I177" s="39"/>
      <c r="J177" s="59">
        <f>SUM(H177:I177)</f>
        <v>0</v>
      </c>
    </row>
    <row r="178" spans="1:10" ht="14.1" customHeight="1" x14ac:dyDescent="0.2">
      <c r="A178" s="16"/>
      <c r="B178" s="16"/>
      <c r="C178" s="16">
        <v>424331</v>
      </c>
      <c r="D178" s="5" t="s">
        <v>112</v>
      </c>
      <c r="E178" s="59">
        <f t="shared" ref="E178:E181" si="94">SUM(F178:G178)</f>
        <v>109568</v>
      </c>
      <c r="F178" s="39">
        <v>109568</v>
      </c>
      <c r="G178" s="39"/>
      <c r="H178" s="39"/>
      <c r="I178" s="39"/>
      <c r="J178" s="59">
        <f t="shared" ref="J178:J181" si="95">SUM(H178:I178)</f>
        <v>0</v>
      </c>
    </row>
    <row r="179" spans="1:10" ht="14.1" customHeight="1" x14ac:dyDescent="0.2">
      <c r="A179" s="16"/>
      <c r="B179" s="16"/>
      <c r="C179" s="16">
        <v>424341</v>
      </c>
      <c r="D179" s="5" t="s">
        <v>230</v>
      </c>
      <c r="E179" s="59">
        <f t="shared" si="94"/>
        <v>50432</v>
      </c>
      <c r="F179" s="39">
        <v>50432</v>
      </c>
      <c r="G179" s="39"/>
      <c r="H179" s="39"/>
      <c r="I179" s="39"/>
      <c r="J179" s="59">
        <f t="shared" si="95"/>
        <v>0</v>
      </c>
    </row>
    <row r="180" spans="1:10" ht="14.1" customHeight="1" x14ac:dyDescent="0.2">
      <c r="A180" s="16"/>
      <c r="B180" s="16"/>
      <c r="C180" s="16">
        <v>424351</v>
      </c>
      <c r="D180" s="5" t="s">
        <v>113</v>
      </c>
      <c r="E180" s="59">
        <f t="shared" si="94"/>
        <v>145200</v>
      </c>
      <c r="F180" s="39"/>
      <c r="G180" s="39">
        <v>145200</v>
      </c>
      <c r="H180" s="39"/>
      <c r="I180" s="39"/>
      <c r="J180" s="59">
        <f t="shared" si="95"/>
        <v>0</v>
      </c>
    </row>
    <row r="181" spans="1:10" ht="14.1" customHeight="1" x14ac:dyDescent="0.2">
      <c r="A181" s="16"/>
      <c r="B181" s="16"/>
      <c r="C181" s="16"/>
      <c r="D181" s="5"/>
      <c r="E181" s="59">
        <f t="shared" si="94"/>
        <v>0</v>
      </c>
      <c r="F181" s="39"/>
      <c r="G181" s="39"/>
      <c r="H181" s="39"/>
      <c r="I181" s="39"/>
      <c r="J181" s="59">
        <f t="shared" si="95"/>
        <v>0</v>
      </c>
    </row>
    <row r="182" spans="1:10" s="37" customFormat="1" ht="14.1" customHeight="1" x14ac:dyDescent="0.2">
      <c r="A182" s="17"/>
      <c r="B182" s="17">
        <v>4246</v>
      </c>
      <c r="C182" s="17"/>
      <c r="D182" s="7" t="s">
        <v>114</v>
      </c>
      <c r="E182" s="58">
        <f>SUM(E183:E185)</f>
        <v>80000</v>
      </c>
      <c r="F182" s="58">
        <f t="shared" ref="F182:J182" si="96">SUM(F183:F185)</f>
        <v>50000</v>
      </c>
      <c r="G182" s="58">
        <f t="shared" si="96"/>
        <v>30000</v>
      </c>
      <c r="H182" s="58">
        <f t="shared" si="96"/>
        <v>0</v>
      </c>
      <c r="I182" s="58">
        <f t="shared" si="96"/>
        <v>0</v>
      </c>
      <c r="J182" s="58">
        <f t="shared" si="96"/>
        <v>0</v>
      </c>
    </row>
    <row r="183" spans="1:10" ht="14.1" customHeight="1" x14ac:dyDescent="0.2">
      <c r="A183" s="18"/>
      <c r="B183" s="18"/>
      <c r="C183" s="18">
        <v>424611</v>
      </c>
      <c r="D183" s="9" t="s">
        <v>114</v>
      </c>
      <c r="E183" s="59">
        <f>SUM(F183:G183)</f>
        <v>50000</v>
      </c>
      <c r="F183" s="39">
        <v>50000</v>
      </c>
      <c r="G183" s="39"/>
      <c r="H183" s="39"/>
      <c r="I183" s="39"/>
      <c r="J183" s="59">
        <f>SUM(H183:I183)</f>
        <v>0</v>
      </c>
    </row>
    <row r="184" spans="1:10" ht="14.1" customHeight="1" x14ac:dyDescent="0.2">
      <c r="A184" s="16"/>
      <c r="B184" s="16"/>
      <c r="C184" s="16">
        <v>424631</v>
      </c>
      <c r="D184" s="5" t="s">
        <v>115</v>
      </c>
      <c r="E184" s="59">
        <f t="shared" ref="E184:E185" si="97">SUM(F184:G184)</f>
        <v>30000</v>
      </c>
      <c r="F184" s="39"/>
      <c r="G184" s="39">
        <v>30000</v>
      </c>
      <c r="H184" s="39"/>
      <c r="I184" s="39"/>
      <c r="J184" s="59">
        <f t="shared" ref="J184:J185" si="98">SUM(H184:I184)</f>
        <v>0</v>
      </c>
    </row>
    <row r="185" spans="1:10" ht="14.1" customHeight="1" x14ac:dyDescent="0.2">
      <c r="A185" s="16"/>
      <c r="B185" s="16"/>
      <c r="C185" s="16"/>
      <c r="D185" s="5"/>
      <c r="E185" s="59">
        <f t="shared" si="97"/>
        <v>0</v>
      </c>
      <c r="F185" s="39"/>
      <c r="G185" s="39"/>
      <c r="H185" s="39"/>
      <c r="I185" s="39"/>
      <c r="J185" s="59">
        <f t="shared" si="98"/>
        <v>0</v>
      </c>
    </row>
    <row r="186" spans="1:10" s="37" customFormat="1" ht="14.1" customHeight="1" x14ac:dyDescent="0.2">
      <c r="A186" s="17"/>
      <c r="B186" s="17">
        <v>4249</v>
      </c>
      <c r="C186" s="17"/>
      <c r="D186" s="7" t="s">
        <v>116</v>
      </c>
      <c r="E186" s="58">
        <f>SUM(E187:E188)</f>
        <v>900000</v>
      </c>
      <c r="F186" s="58">
        <f t="shared" ref="F186:J186" si="99">SUM(F187:F188)</f>
        <v>400000</v>
      </c>
      <c r="G186" s="58">
        <f t="shared" si="99"/>
        <v>500000</v>
      </c>
      <c r="H186" s="58">
        <f t="shared" si="99"/>
        <v>0</v>
      </c>
      <c r="I186" s="58">
        <f t="shared" si="99"/>
        <v>0</v>
      </c>
      <c r="J186" s="58">
        <f t="shared" si="99"/>
        <v>0</v>
      </c>
    </row>
    <row r="187" spans="1:10" ht="14.1" customHeight="1" x14ac:dyDescent="0.2">
      <c r="A187" s="16"/>
      <c r="B187" s="16"/>
      <c r="C187" s="16">
        <v>424911</v>
      </c>
      <c r="D187" s="5" t="s">
        <v>117</v>
      </c>
      <c r="E187" s="59">
        <f>SUM(F187:G187)</f>
        <v>900000</v>
      </c>
      <c r="F187" s="39">
        <v>400000</v>
      </c>
      <c r="G187" s="39">
        <v>500000</v>
      </c>
      <c r="H187" s="39"/>
      <c r="I187" s="39"/>
      <c r="J187" s="59">
        <f>SUM(H187:I187)</f>
        <v>0</v>
      </c>
    </row>
    <row r="188" spans="1:10" ht="14.1" customHeight="1" x14ac:dyDescent="0.2">
      <c r="A188" s="16"/>
      <c r="B188" s="16"/>
      <c r="C188" s="16"/>
      <c r="D188" s="5"/>
      <c r="E188" s="59">
        <f>SUM(F188:G188)</f>
        <v>0</v>
      </c>
      <c r="F188" s="39"/>
      <c r="G188" s="39"/>
      <c r="H188" s="39"/>
      <c r="I188" s="39"/>
      <c r="J188" s="59">
        <f>SUM(H188:I188)</f>
        <v>0</v>
      </c>
    </row>
    <row r="189" spans="1:10" ht="35.1" customHeight="1" x14ac:dyDescent="0.2">
      <c r="A189" s="30" t="s">
        <v>2</v>
      </c>
      <c r="B189" s="30" t="s">
        <v>3</v>
      </c>
      <c r="C189" s="30" t="s">
        <v>4</v>
      </c>
      <c r="D189" s="1" t="s">
        <v>5</v>
      </c>
      <c r="E189" s="30" t="s">
        <v>6</v>
      </c>
      <c r="F189" s="31" t="s">
        <v>7</v>
      </c>
      <c r="G189" s="31" t="s">
        <v>8</v>
      </c>
      <c r="H189" s="31" t="s">
        <v>9</v>
      </c>
      <c r="I189" s="31" t="s">
        <v>10</v>
      </c>
      <c r="J189" s="31" t="s">
        <v>11</v>
      </c>
    </row>
    <row r="190" spans="1:10" ht="14.1" customHeight="1" x14ac:dyDescent="0.2">
      <c r="A190" s="30">
        <v>1</v>
      </c>
      <c r="B190" s="30">
        <v>2</v>
      </c>
      <c r="C190" s="30">
        <v>3</v>
      </c>
      <c r="D190" s="1">
        <v>4</v>
      </c>
      <c r="E190" s="30">
        <v>5</v>
      </c>
      <c r="F190" s="31">
        <v>6</v>
      </c>
      <c r="G190" s="31">
        <v>7</v>
      </c>
      <c r="H190" s="31">
        <v>8</v>
      </c>
      <c r="I190" s="31">
        <v>9</v>
      </c>
      <c r="J190" s="31">
        <v>10</v>
      </c>
    </row>
    <row r="191" spans="1:10" s="33" customFormat="1" ht="14.1" customHeight="1" x14ac:dyDescent="0.2">
      <c r="A191" s="3">
        <v>425</v>
      </c>
      <c r="B191" s="3"/>
      <c r="C191" s="3"/>
      <c r="D191" s="6" t="s">
        <v>118</v>
      </c>
      <c r="E191" s="63">
        <f>SUM(E192,E208)</f>
        <v>9723410</v>
      </c>
      <c r="F191" s="63">
        <f t="shared" ref="F191:J191" si="100">SUM(F192,F208)</f>
        <v>4490000</v>
      </c>
      <c r="G191" s="63">
        <f t="shared" si="100"/>
        <v>5233410</v>
      </c>
      <c r="H191" s="63">
        <f t="shared" si="100"/>
        <v>0</v>
      </c>
      <c r="I191" s="63">
        <f t="shared" si="100"/>
        <v>0</v>
      </c>
      <c r="J191" s="63">
        <f t="shared" si="100"/>
        <v>0</v>
      </c>
    </row>
    <row r="192" spans="1:10" s="37" customFormat="1" ht="14.1" customHeight="1" x14ac:dyDescent="0.2">
      <c r="A192" s="17"/>
      <c r="B192" s="17">
        <v>4251</v>
      </c>
      <c r="C192" s="17"/>
      <c r="D192" s="7" t="s">
        <v>119</v>
      </c>
      <c r="E192" s="58">
        <f>SUM(E193:E207)</f>
        <v>7235410</v>
      </c>
      <c r="F192" s="58">
        <f t="shared" ref="F192:J192" si="101">SUM(F193:F207)</f>
        <v>3120000</v>
      </c>
      <c r="G192" s="58">
        <f t="shared" si="101"/>
        <v>4115410</v>
      </c>
      <c r="H192" s="58">
        <f t="shared" si="101"/>
        <v>0</v>
      </c>
      <c r="I192" s="58">
        <f t="shared" si="101"/>
        <v>0</v>
      </c>
      <c r="J192" s="58">
        <f t="shared" si="101"/>
        <v>0</v>
      </c>
    </row>
    <row r="193" spans="1:10" ht="14.1" customHeight="1" x14ac:dyDescent="0.2">
      <c r="A193" s="16"/>
      <c r="B193" s="16"/>
      <c r="C193" s="16">
        <v>425111</v>
      </c>
      <c r="D193" s="5" t="s">
        <v>120</v>
      </c>
      <c r="E193" s="59">
        <f>SUM(F193:G193)</f>
        <v>300000</v>
      </c>
      <c r="F193" s="39">
        <v>200000</v>
      </c>
      <c r="G193" s="39">
        <v>100000</v>
      </c>
      <c r="H193" s="39"/>
      <c r="I193" s="39"/>
      <c r="J193" s="59">
        <f>SUM(H193:I193)</f>
        <v>0</v>
      </c>
    </row>
    <row r="194" spans="1:10" s="71" customFormat="1" ht="14.1" customHeight="1" x14ac:dyDescent="0.2">
      <c r="A194" s="68"/>
      <c r="B194" s="68"/>
      <c r="C194" s="68">
        <v>425112</v>
      </c>
      <c r="D194" s="69" t="s">
        <v>121</v>
      </c>
      <c r="E194" s="59">
        <f t="shared" ref="E194:E207" si="102">SUM(F194:G194)</f>
        <v>300000</v>
      </c>
      <c r="F194" s="66">
        <v>200000</v>
      </c>
      <c r="G194" s="66">
        <v>100000</v>
      </c>
      <c r="H194" s="66"/>
      <c r="I194" s="66"/>
      <c r="J194" s="59">
        <f t="shared" ref="J194:J207" si="103">SUM(H194:I194)</f>
        <v>0</v>
      </c>
    </row>
    <row r="195" spans="1:10" s="71" customFormat="1" ht="14.1" customHeight="1" x14ac:dyDescent="0.2">
      <c r="A195" s="68"/>
      <c r="B195" s="68"/>
      <c r="C195" s="68">
        <v>425113</v>
      </c>
      <c r="D195" s="69" t="s">
        <v>122</v>
      </c>
      <c r="E195" s="59">
        <f t="shared" si="102"/>
        <v>865410</v>
      </c>
      <c r="F195" s="66">
        <v>700000</v>
      </c>
      <c r="G195" s="66">
        <v>165410</v>
      </c>
      <c r="H195" s="66"/>
      <c r="I195" s="66"/>
      <c r="J195" s="59">
        <f t="shared" si="103"/>
        <v>0</v>
      </c>
    </row>
    <row r="196" spans="1:10" ht="14.1" customHeight="1" x14ac:dyDescent="0.2">
      <c r="A196" s="16"/>
      <c r="B196" s="16"/>
      <c r="C196" s="16">
        <v>425114</v>
      </c>
      <c r="D196" s="5" t="s">
        <v>123</v>
      </c>
      <c r="E196" s="59">
        <f t="shared" si="102"/>
        <v>200000</v>
      </c>
      <c r="F196" s="39">
        <v>150000</v>
      </c>
      <c r="G196" s="39">
        <v>50000</v>
      </c>
      <c r="H196" s="39"/>
      <c r="I196" s="39"/>
      <c r="J196" s="59">
        <f t="shared" si="103"/>
        <v>0</v>
      </c>
    </row>
    <row r="197" spans="1:10" ht="14.1" customHeight="1" x14ac:dyDescent="0.2">
      <c r="A197" s="16"/>
      <c r="B197" s="16"/>
      <c r="C197" s="16">
        <v>425115</v>
      </c>
      <c r="D197" s="5" t="s">
        <v>124</v>
      </c>
      <c r="E197" s="59">
        <f t="shared" si="102"/>
        <v>350000</v>
      </c>
      <c r="F197" s="39">
        <v>200000</v>
      </c>
      <c r="G197" s="39">
        <v>150000</v>
      </c>
      <c r="H197" s="39"/>
      <c r="I197" s="39"/>
      <c r="J197" s="59">
        <f t="shared" si="103"/>
        <v>0</v>
      </c>
    </row>
    <row r="198" spans="1:10" s="71" customFormat="1" ht="14.1" customHeight="1" x14ac:dyDescent="0.2">
      <c r="A198" s="68"/>
      <c r="B198" s="68"/>
      <c r="C198" s="68">
        <v>425116</v>
      </c>
      <c r="D198" s="69" t="s">
        <v>125</v>
      </c>
      <c r="E198" s="59">
        <f t="shared" si="102"/>
        <v>200000</v>
      </c>
      <c r="F198" s="66">
        <v>150000</v>
      </c>
      <c r="G198" s="66">
        <v>50000</v>
      </c>
      <c r="H198" s="66"/>
      <c r="I198" s="66"/>
      <c r="J198" s="59">
        <f t="shared" si="103"/>
        <v>0</v>
      </c>
    </row>
    <row r="199" spans="1:10" ht="14.1" customHeight="1" x14ac:dyDescent="0.2">
      <c r="A199" s="16"/>
      <c r="B199" s="16"/>
      <c r="C199" s="16">
        <v>425117</v>
      </c>
      <c r="D199" s="5" t="s">
        <v>126</v>
      </c>
      <c r="E199" s="59">
        <f t="shared" si="102"/>
        <v>300000</v>
      </c>
      <c r="F199" s="39">
        <v>200000</v>
      </c>
      <c r="G199" s="39">
        <v>100000</v>
      </c>
      <c r="H199" s="39"/>
      <c r="I199" s="39"/>
      <c r="J199" s="59">
        <f t="shared" si="103"/>
        <v>0</v>
      </c>
    </row>
    <row r="200" spans="1:10" s="71" customFormat="1" ht="14.1" customHeight="1" x14ac:dyDescent="0.2">
      <c r="A200" s="68"/>
      <c r="B200" s="68"/>
      <c r="C200" s="68">
        <v>425118</v>
      </c>
      <c r="D200" s="69" t="s">
        <v>127</v>
      </c>
      <c r="E200" s="59">
        <f t="shared" si="102"/>
        <v>170000</v>
      </c>
      <c r="F200" s="66">
        <v>120000</v>
      </c>
      <c r="G200" s="66">
        <v>50000</v>
      </c>
      <c r="H200" s="66"/>
      <c r="I200" s="66"/>
      <c r="J200" s="59">
        <f t="shared" si="103"/>
        <v>0</v>
      </c>
    </row>
    <row r="201" spans="1:10" ht="14.1" customHeight="1" x14ac:dyDescent="0.2">
      <c r="A201" s="16"/>
      <c r="B201" s="16"/>
      <c r="C201" s="16">
        <v>425119</v>
      </c>
      <c r="D201" s="5" t="s">
        <v>128</v>
      </c>
      <c r="E201" s="59">
        <f t="shared" si="102"/>
        <v>850000</v>
      </c>
      <c r="F201" s="39">
        <v>600000</v>
      </c>
      <c r="G201" s="39">
        <v>250000</v>
      </c>
      <c r="H201" s="39"/>
      <c r="I201" s="39"/>
      <c r="J201" s="59">
        <f t="shared" si="103"/>
        <v>0</v>
      </c>
    </row>
    <row r="202" spans="1:10" ht="14.1" customHeight="1" x14ac:dyDescent="0.2">
      <c r="A202" s="16"/>
      <c r="B202" s="16"/>
      <c r="C202" s="16" t="s">
        <v>129</v>
      </c>
      <c r="D202" s="5" t="s">
        <v>315</v>
      </c>
      <c r="E202" s="59">
        <f t="shared" si="102"/>
        <v>3000000</v>
      </c>
      <c r="F202" s="39"/>
      <c r="G202" s="39">
        <v>3000000</v>
      </c>
      <c r="H202" s="39"/>
      <c r="I202" s="39"/>
      <c r="J202" s="59">
        <f t="shared" si="103"/>
        <v>0</v>
      </c>
    </row>
    <row r="203" spans="1:10" ht="14.1" customHeight="1" x14ac:dyDescent="0.2">
      <c r="A203" s="16"/>
      <c r="B203" s="16"/>
      <c r="C203" s="16" t="s">
        <v>254</v>
      </c>
      <c r="D203" s="5" t="s">
        <v>293</v>
      </c>
      <c r="E203" s="59">
        <f t="shared" si="102"/>
        <v>0</v>
      </c>
      <c r="F203" s="39"/>
      <c r="G203" s="39"/>
      <c r="H203" s="39"/>
      <c r="I203" s="39"/>
      <c r="J203" s="59">
        <f t="shared" si="103"/>
        <v>0</v>
      </c>
    </row>
    <row r="204" spans="1:10" ht="14.1" customHeight="1" x14ac:dyDescent="0.2">
      <c r="A204" s="16"/>
      <c r="B204" s="16"/>
      <c r="C204" s="16" t="s">
        <v>255</v>
      </c>
      <c r="D204" s="5" t="s">
        <v>293</v>
      </c>
      <c r="E204" s="59">
        <f t="shared" si="102"/>
        <v>0</v>
      </c>
      <c r="F204" s="39"/>
      <c r="G204" s="39"/>
      <c r="H204" s="39"/>
      <c r="I204" s="39"/>
      <c r="J204" s="59">
        <f t="shared" si="103"/>
        <v>0</v>
      </c>
    </row>
    <row r="205" spans="1:10" ht="14.1" customHeight="1" x14ac:dyDescent="0.2">
      <c r="A205" s="16"/>
      <c r="B205" s="16"/>
      <c r="C205" s="16">
        <v>425191</v>
      </c>
      <c r="D205" s="5" t="s">
        <v>130</v>
      </c>
      <c r="E205" s="59">
        <f t="shared" si="102"/>
        <v>700000</v>
      </c>
      <c r="F205" s="39">
        <v>600000</v>
      </c>
      <c r="G205" s="39">
        <v>100000</v>
      </c>
      <c r="H205" s="39"/>
      <c r="I205" s="39"/>
      <c r="J205" s="59">
        <f t="shared" si="103"/>
        <v>0</v>
      </c>
    </row>
    <row r="206" spans="1:10" ht="14.1" customHeight="1" x14ac:dyDescent="0.2">
      <c r="A206" s="16"/>
      <c r="B206" s="16"/>
      <c r="C206" s="16"/>
      <c r="D206" s="5"/>
      <c r="E206" s="59">
        <f t="shared" si="102"/>
        <v>0</v>
      </c>
      <c r="F206" s="39"/>
      <c r="G206" s="39"/>
      <c r="H206" s="39"/>
      <c r="I206" s="39"/>
      <c r="J206" s="59">
        <f t="shared" si="103"/>
        <v>0</v>
      </c>
    </row>
    <row r="207" spans="1:10" ht="14.1" customHeight="1" x14ac:dyDescent="0.2">
      <c r="A207" s="16"/>
      <c r="B207" s="16"/>
      <c r="C207" s="16"/>
      <c r="D207" s="5"/>
      <c r="E207" s="59">
        <f t="shared" si="102"/>
        <v>0</v>
      </c>
      <c r="F207" s="39"/>
      <c r="G207" s="39"/>
      <c r="H207" s="39"/>
      <c r="I207" s="39"/>
      <c r="J207" s="59">
        <f t="shared" si="103"/>
        <v>0</v>
      </c>
    </row>
    <row r="208" spans="1:10" s="37" customFormat="1" ht="14.1" customHeight="1" x14ac:dyDescent="0.2">
      <c r="A208" s="17"/>
      <c r="B208" s="17">
        <v>4252</v>
      </c>
      <c r="C208" s="17"/>
      <c r="D208" s="7" t="s">
        <v>131</v>
      </c>
      <c r="E208" s="58">
        <f>SUM(E209:E226)</f>
        <v>2488000</v>
      </c>
      <c r="F208" s="58">
        <f t="shared" ref="F208:J208" si="104">SUM(F209:F226)</f>
        <v>1370000</v>
      </c>
      <c r="G208" s="58">
        <f t="shared" si="104"/>
        <v>1118000</v>
      </c>
      <c r="H208" s="58">
        <f t="shared" si="104"/>
        <v>0</v>
      </c>
      <c r="I208" s="58">
        <f t="shared" si="104"/>
        <v>0</v>
      </c>
      <c r="J208" s="58">
        <f t="shared" si="104"/>
        <v>0</v>
      </c>
    </row>
    <row r="209" spans="1:10" ht="14.1" customHeight="1" x14ac:dyDescent="0.2">
      <c r="A209" s="16"/>
      <c r="B209" s="16"/>
      <c r="C209" s="16">
        <v>42521</v>
      </c>
      <c r="D209" s="75" t="s">
        <v>132</v>
      </c>
      <c r="E209" s="59">
        <f>SUM(F209:G209)</f>
        <v>0</v>
      </c>
      <c r="F209" s="65"/>
      <c r="G209" s="65"/>
      <c r="H209" s="65"/>
      <c r="I209" s="65"/>
      <c r="J209" s="59">
        <f>SUM(H209:I209)</f>
        <v>0</v>
      </c>
    </row>
    <row r="210" spans="1:10" ht="14.1" customHeight="1" x14ac:dyDescent="0.2">
      <c r="A210" s="16"/>
      <c r="B210" s="16"/>
      <c r="C210" s="16">
        <v>425211</v>
      </c>
      <c r="D210" s="5" t="s">
        <v>303</v>
      </c>
      <c r="E210" s="59">
        <f t="shared" ref="E210:E226" si="105">SUM(F210:G210)</f>
        <v>150000</v>
      </c>
      <c r="F210" s="39">
        <v>100000</v>
      </c>
      <c r="G210" s="39">
        <v>50000</v>
      </c>
      <c r="H210" s="39"/>
      <c r="I210" s="39"/>
      <c r="J210" s="59">
        <f t="shared" ref="J210:J226" si="106">SUM(H210:I210)</f>
        <v>0</v>
      </c>
    </row>
    <row r="211" spans="1:10" ht="14.1" customHeight="1" x14ac:dyDescent="0.2">
      <c r="A211" s="16"/>
      <c r="B211" s="16"/>
      <c r="C211" s="16">
        <v>425212</v>
      </c>
      <c r="D211" s="5" t="s">
        <v>256</v>
      </c>
      <c r="E211" s="59">
        <f t="shared" si="105"/>
        <v>130000</v>
      </c>
      <c r="F211" s="39">
        <v>80000</v>
      </c>
      <c r="G211" s="39">
        <v>50000</v>
      </c>
      <c r="H211" s="39"/>
      <c r="I211" s="39"/>
      <c r="J211" s="59">
        <f t="shared" si="106"/>
        <v>0</v>
      </c>
    </row>
    <row r="212" spans="1:10" ht="14.1" customHeight="1" x14ac:dyDescent="0.2">
      <c r="A212" s="16"/>
      <c r="B212" s="16"/>
      <c r="C212" s="16">
        <v>425213</v>
      </c>
      <c r="D212" s="5" t="s">
        <v>257</v>
      </c>
      <c r="E212" s="59">
        <f t="shared" si="105"/>
        <v>130000</v>
      </c>
      <c r="F212" s="39">
        <v>80000</v>
      </c>
      <c r="G212" s="39">
        <v>50000</v>
      </c>
      <c r="H212" s="39"/>
      <c r="I212" s="39"/>
      <c r="J212" s="59">
        <f t="shared" si="106"/>
        <v>0</v>
      </c>
    </row>
    <row r="213" spans="1:10" ht="14.1" customHeight="1" x14ac:dyDescent="0.2">
      <c r="A213" s="16"/>
      <c r="B213" s="16"/>
      <c r="C213" s="16">
        <v>425219</v>
      </c>
      <c r="D213" s="5" t="s">
        <v>258</v>
      </c>
      <c r="E213" s="59">
        <f t="shared" si="105"/>
        <v>150000</v>
      </c>
      <c r="F213" s="39">
        <v>50000</v>
      </c>
      <c r="G213" s="39">
        <v>100000</v>
      </c>
      <c r="H213" s="39"/>
      <c r="I213" s="39"/>
      <c r="J213" s="59">
        <f t="shared" si="106"/>
        <v>0</v>
      </c>
    </row>
    <row r="214" spans="1:10" ht="14.1" customHeight="1" x14ac:dyDescent="0.2">
      <c r="A214" s="16"/>
      <c r="B214" s="16"/>
      <c r="C214" s="16">
        <v>42522</v>
      </c>
      <c r="D214" s="75" t="s">
        <v>316</v>
      </c>
      <c r="E214" s="59">
        <f t="shared" si="105"/>
        <v>0</v>
      </c>
      <c r="F214" s="66"/>
      <c r="G214" s="66"/>
      <c r="H214" s="66"/>
      <c r="I214" s="66"/>
      <c r="J214" s="59">
        <f t="shared" si="106"/>
        <v>0</v>
      </c>
    </row>
    <row r="215" spans="1:10" ht="14.1" customHeight="1" x14ac:dyDescent="0.2">
      <c r="A215" s="16"/>
      <c r="B215" s="16"/>
      <c r="C215" s="16">
        <v>425221</v>
      </c>
      <c r="D215" s="5" t="s">
        <v>302</v>
      </c>
      <c r="E215" s="59">
        <f t="shared" si="105"/>
        <v>200000</v>
      </c>
      <c r="F215" s="39">
        <v>100000</v>
      </c>
      <c r="G215" s="39">
        <v>100000</v>
      </c>
      <c r="H215" s="39"/>
      <c r="I215" s="39"/>
      <c r="J215" s="59">
        <f t="shared" si="106"/>
        <v>0</v>
      </c>
    </row>
    <row r="216" spans="1:10" ht="14.1" customHeight="1" x14ac:dyDescent="0.2">
      <c r="A216" s="16"/>
      <c r="B216" s="16"/>
      <c r="C216" s="16">
        <v>425222</v>
      </c>
      <c r="D216" s="5" t="s">
        <v>196</v>
      </c>
      <c r="E216" s="59">
        <f t="shared" si="105"/>
        <v>350000</v>
      </c>
      <c r="F216" s="39">
        <v>150000</v>
      </c>
      <c r="G216" s="39">
        <v>200000</v>
      </c>
      <c r="H216" s="66"/>
      <c r="I216" s="39"/>
      <c r="J216" s="59">
        <f t="shared" si="106"/>
        <v>0</v>
      </c>
    </row>
    <row r="217" spans="1:10" s="71" customFormat="1" ht="14.1" customHeight="1" x14ac:dyDescent="0.2">
      <c r="A217" s="68"/>
      <c r="B217" s="68"/>
      <c r="C217" s="68">
        <v>425223</v>
      </c>
      <c r="D217" s="69" t="s">
        <v>259</v>
      </c>
      <c r="E217" s="59">
        <f t="shared" si="105"/>
        <v>100000</v>
      </c>
      <c r="F217" s="66">
        <v>50000</v>
      </c>
      <c r="G217" s="66">
        <v>50000</v>
      </c>
      <c r="H217" s="66"/>
      <c r="I217" s="66"/>
      <c r="J217" s="59">
        <f t="shared" si="106"/>
        <v>0</v>
      </c>
    </row>
    <row r="218" spans="1:10" s="71" customFormat="1" ht="14.1" customHeight="1" x14ac:dyDescent="0.2">
      <c r="A218" s="68"/>
      <c r="B218" s="68"/>
      <c r="C218" s="68">
        <v>425224</v>
      </c>
      <c r="D218" s="69" t="s">
        <v>260</v>
      </c>
      <c r="E218" s="59">
        <f t="shared" si="105"/>
        <v>100000</v>
      </c>
      <c r="F218" s="66">
        <v>50000</v>
      </c>
      <c r="G218" s="66">
        <v>50000</v>
      </c>
      <c r="H218" s="66"/>
      <c r="I218" s="66"/>
      <c r="J218" s="59">
        <f t="shared" si="106"/>
        <v>0</v>
      </c>
    </row>
    <row r="219" spans="1:10" s="71" customFormat="1" ht="14.1" customHeight="1" x14ac:dyDescent="0.2">
      <c r="A219" s="68"/>
      <c r="B219" s="68"/>
      <c r="C219" s="68">
        <v>425225</v>
      </c>
      <c r="D219" s="69" t="s">
        <v>261</v>
      </c>
      <c r="E219" s="59">
        <f t="shared" si="105"/>
        <v>270000</v>
      </c>
      <c r="F219" s="66">
        <v>170000</v>
      </c>
      <c r="G219" s="66">
        <v>100000</v>
      </c>
      <c r="H219" s="66"/>
      <c r="I219" s="66"/>
      <c r="J219" s="59">
        <f t="shared" si="106"/>
        <v>0</v>
      </c>
    </row>
    <row r="220" spans="1:10" s="71" customFormat="1" ht="14.1" customHeight="1" x14ac:dyDescent="0.2">
      <c r="A220" s="68"/>
      <c r="B220" s="68"/>
      <c r="C220" s="68">
        <v>425227</v>
      </c>
      <c r="D220" s="69" t="s">
        <v>231</v>
      </c>
      <c r="E220" s="59">
        <f t="shared" si="105"/>
        <v>150000</v>
      </c>
      <c r="F220" s="66">
        <v>100000</v>
      </c>
      <c r="G220" s="66">
        <v>50000</v>
      </c>
      <c r="H220" s="66"/>
      <c r="I220" s="66"/>
      <c r="J220" s="59">
        <f t="shared" si="106"/>
        <v>0</v>
      </c>
    </row>
    <row r="221" spans="1:10" s="71" customFormat="1" ht="14.1" customHeight="1" x14ac:dyDescent="0.2">
      <c r="A221" s="68"/>
      <c r="B221" s="68"/>
      <c r="C221" s="68">
        <v>425229</v>
      </c>
      <c r="D221" s="69" t="s">
        <v>262</v>
      </c>
      <c r="E221" s="59">
        <f t="shared" si="105"/>
        <v>50000</v>
      </c>
      <c r="F221" s="66">
        <v>50000</v>
      </c>
      <c r="G221" s="66"/>
      <c r="H221" s="66"/>
      <c r="I221" s="66"/>
      <c r="J221" s="59">
        <f t="shared" si="106"/>
        <v>0</v>
      </c>
    </row>
    <row r="222" spans="1:10" s="71" customFormat="1" ht="14.1" customHeight="1" x14ac:dyDescent="0.2">
      <c r="A222" s="68"/>
      <c r="B222" s="68"/>
      <c r="C222" s="68">
        <v>425261</v>
      </c>
      <c r="D222" s="69" t="s">
        <v>133</v>
      </c>
      <c r="E222" s="59">
        <f t="shared" si="105"/>
        <v>150000</v>
      </c>
      <c r="F222" s="66">
        <v>100000</v>
      </c>
      <c r="G222" s="66">
        <v>50000</v>
      </c>
      <c r="H222" s="66"/>
      <c r="I222" s="66"/>
      <c r="J222" s="59">
        <f t="shared" si="106"/>
        <v>0</v>
      </c>
    </row>
    <row r="223" spans="1:10" ht="14.1" customHeight="1" x14ac:dyDescent="0.2">
      <c r="A223" s="16"/>
      <c r="B223" s="16"/>
      <c r="C223" s="16">
        <v>425262</v>
      </c>
      <c r="D223" s="5" t="s">
        <v>263</v>
      </c>
      <c r="E223" s="59">
        <f t="shared" si="105"/>
        <v>0</v>
      </c>
      <c r="F223" s="39"/>
      <c r="G223" s="39"/>
      <c r="H223" s="39"/>
      <c r="I223" s="39"/>
      <c r="J223" s="59">
        <f t="shared" si="106"/>
        <v>0</v>
      </c>
    </row>
    <row r="224" spans="1:10" ht="14.1" customHeight="1" x14ac:dyDescent="0.2">
      <c r="A224" s="16"/>
      <c r="B224" s="16"/>
      <c r="C224" s="16">
        <v>425263</v>
      </c>
      <c r="D224" s="5" t="s">
        <v>264</v>
      </c>
      <c r="E224" s="59">
        <f t="shared" si="105"/>
        <v>0</v>
      </c>
      <c r="F224" s="39"/>
      <c r="G224" s="39"/>
      <c r="H224" s="39"/>
      <c r="I224" s="39"/>
      <c r="J224" s="59">
        <f t="shared" si="106"/>
        <v>0</v>
      </c>
    </row>
    <row r="225" spans="1:10" ht="14.1" customHeight="1" x14ac:dyDescent="0.2">
      <c r="A225" s="16"/>
      <c r="B225" s="16"/>
      <c r="C225" s="16">
        <v>425281</v>
      </c>
      <c r="D225" s="5" t="s">
        <v>265</v>
      </c>
      <c r="E225" s="59">
        <f t="shared" si="105"/>
        <v>140000</v>
      </c>
      <c r="F225" s="39">
        <v>90000</v>
      </c>
      <c r="G225" s="39">
        <v>50000</v>
      </c>
      <c r="H225" s="39"/>
      <c r="I225" s="39"/>
      <c r="J225" s="59">
        <f t="shared" si="106"/>
        <v>0</v>
      </c>
    </row>
    <row r="226" spans="1:10" ht="14.1" customHeight="1" x14ac:dyDescent="0.2">
      <c r="A226" s="16"/>
      <c r="B226" s="16"/>
      <c r="C226" s="16">
        <v>425291</v>
      </c>
      <c r="D226" s="10" t="s">
        <v>134</v>
      </c>
      <c r="E226" s="59">
        <f t="shared" si="105"/>
        <v>418000</v>
      </c>
      <c r="F226" s="39">
        <v>200000</v>
      </c>
      <c r="G226" s="39">
        <v>218000</v>
      </c>
      <c r="H226" s="39"/>
      <c r="I226" s="39"/>
      <c r="J226" s="59">
        <f t="shared" si="106"/>
        <v>0</v>
      </c>
    </row>
    <row r="227" spans="1:10" ht="35.1" customHeight="1" x14ac:dyDescent="0.2">
      <c r="A227" s="30" t="s">
        <v>2</v>
      </c>
      <c r="B227" s="30" t="s">
        <v>3</v>
      </c>
      <c r="C227" s="30" t="s">
        <v>4</v>
      </c>
      <c r="D227" s="1" t="s">
        <v>5</v>
      </c>
      <c r="E227" s="30" t="s">
        <v>6</v>
      </c>
      <c r="F227" s="31" t="s">
        <v>7</v>
      </c>
      <c r="G227" s="31" t="s">
        <v>8</v>
      </c>
      <c r="H227" s="31" t="s">
        <v>9</v>
      </c>
      <c r="I227" s="31" t="s">
        <v>10</v>
      </c>
      <c r="J227" s="31" t="s">
        <v>11</v>
      </c>
    </row>
    <row r="228" spans="1:10" ht="14.1" customHeight="1" x14ac:dyDescent="0.2">
      <c r="A228" s="30">
        <v>1</v>
      </c>
      <c r="B228" s="30">
        <v>2</v>
      </c>
      <c r="C228" s="30">
        <v>3</v>
      </c>
      <c r="D228" s="1">
        <v>4</v>
      </c>
      <c r="E228" s="30">
        <v>5</v>
      </c>
      <c r="F228" s="31">
        <v>6</v>
      </c>
      <c r="G228" s="31">
        <v>7</v>
      </c>
      <c r="H228" s="31">
        <v>8</v>
      </c>
      <c r="I228" s="31">
        <v>9</v>
      </c>
      <c r="J228" s="31">
        <v>10</v>
      </c>
    </row>
    <row r="229" spans="1:10" s="33" customFormat="1" ht="14.1" customHeight="1" x14ac:dyDescent="0.2">
      <c r="A229" s="3">
        <v>426</v>
      </c>
      <c r="B229" s="3"/>
      <c r="C229" s="3"/>
      <c r="D229" s="6" t="s">
        <v>135</v>
      </c>
      <c r="E229" s="63">
        <f>SUM(E230,E237,E241,E246,E251,E256,E259,E267)</f>
        <v>32188000</v>
      </c>
      <c r="F229" s="63">
        <f t="shared" ref="F229:J229" si="107">SUM(F230,F237,F241,F246,F251,F256,F259,F267)</f>
        <v>29778000</v>
      </c>
      <c r="G229" s="63">
        <f t="shared" si="107"/>
        <v>2410000</v>
      </c>
      <c r="H229" s="63">
        <f t="shared" si="107"/>
        <v>0</v>
      </c>
      <c r="I229" s="63">
        <f t="shared" si="107"/>
        <v>0</v>
      </c>
      <c r="J229" s="63">
        <f t="shared" si="107"/>
        <v>0</v>
      </c>
    </row>
    <row r="230" spans="1:10" s="37" customFormat="1" ht="14.1" customHeight="1" x14ac:dyDescent="0.2">
      <c r="A230" s="17"/>
      <c r="B230" s="17">
        <v>4261</v>
      </c>
      <c r="C230" s="17"/>
      <c r="D230" s="7" t="s">
        <v>136</v>
      </c>
      <c r="E230" s="58">
        <f>SUM(E231:E236)</f>
        <v>1680000</v>
      </c>
      <c r="F230" s="58">
        <f t="shared" ref="F230:J230" si="108">SUM(F231:F236)</f>
        <v>1150000</v>
      </c>
      <c r="G230" s="58">
        <f t="shared" si="108"/>
        <v>530000</v>
      </c>
      <c r="H230" s="58">
        <f t="shared" si="108"/>
        <v>0</v>
      </c>
      <c r="I230" s="58">
        <f t="shared" si="108"/>
        <v>0</v>
      </c>
      <c r="J230" s="58">
        <f t="shared" si="108"/>
        <v>0</v>
      </c>
    </row>
    <row r="231" spans="1:10" ht="14.1" customHeight="1" x14ac:dyDescent="0.2">
      <c r="A231" s="16"/>
      <c r="B231" s="16"/>
      <c r="C231" s="16">
        <v>426111</v>
      </c>
      <c r="D231" s="5" t="s">
        <v>137</v>
      </c>
      <c r="E231" s="59">
        <f>SUM(F231:G231)</f>
        <v>600000</v>
      </c>
      <c r="F231" s="39">
        <v>350000</v>
      </c>
      <c r="G231" s="39">
        <v>250000</v>
      </c>
      <c r="H231" s="39"/>
      <c r="I231" s="39"/>
      <c r="J231" s="59">
        <f>SUM(H231:I231)</f>
        <v>0</v>
      </c>
    </row>
    <row r="232" spans="1:10" ht="14.1" customHeight="1" x14ac:dyDescent="0.2">
      <c r="A232" s="16"/>
      <c r="B232" s="16"/>
      <c r="C232" s="16">
        <v>426121</v>
      </c>
      <c r="D232" s="5" t="s">
        <v>138</v>
      </c>
      <c r="E232" s="59">
        <f t="shared" ref="E232:E236" si="109">SUM(F232:G232)</f>
        <v>450000</v>
      </c>
      <c r="F232" s="39">
        <v>350000</v>
      </c>
      <c r="G232" s="39">
        <v>100000</v>
      </c>
      <c r="H232" s="39"/>
      <c r="I232" s="39"/>
      <c r="J232" s="59">
        <f t="shared" ref="J232:J236" si="110">SUM(H232:I232)</f>
        <v>0</v>
      </c>
    </row>
    <row r="233" spans="1:10" ht="14.1" customHeight="1" x14ac:dyDescent="0.2">
      <c r="A233" s="16"/>
      <c r="B233" s="16"/>
      <c r="C233" s="16">
        <v>426124</v>
      </c>
      <c r="D233" s="5" t="s">
        <v>139</v>
      </c>
      <c r="E233" s="59">
        <f t="shared" si="109"/>
        <v>450000</v>
      </c>
      <c r="F233" s="39">
        <v>350000</v>
      </c>
      <c r="G233" s="39">
        <v>100000</v>
      </c>
      <c r="H233" s="39"/>
      <c r="I233" s="39"/>
      <c r="J233" s="59">
        <f t="shared" si="110"/>
        <v>0</v>
      </c>
    </row>
    <row r="234" spans="1:10" s="71" customFormat="1" ht="14.1" customHeight="1" x14ac:dyDescent="0.2">
      <c r="A234" s="68"/>
      <c r="B234" s="68"/>
      <c r="C234" s="68">
        <v>426131</v>
      </c>
      <c r="D234" s="69" t="s">
        <v>140</v>
      </c>
      <c r="E234" s="59">
        <f t="shared" si="109"/>
        <v>180000</v>
      </c>
      <c r="F234" s="66">
        <v>100000</v>
      </c>
      <c r="G234" s="66">
        <v>80000</v>
      </c>
      <c r="H234" s="66"/>
      <c r="I234" s="66"/>
      <c r="J234" s="59">
        <f t="shared" si="110"/>
        <v>0</v>
      </c>
    </row>
    <row r="235" spans="1:10" s="71" customFormat="1" ht="14.1" customHeight="1" x14ac:dyDescent="0.2">
      <c r="A235" s="68"/>
      <c r="B235" s="68"/>
      <c r="C235" s="68">
        <v>426191</v>
      </c>
      <c r="D235" s="69" t="s">
        <v>141</v>
      </c>
      <c r="E235" s="59">
        <f t="shared" si="109"/>
        <v>0</v>
      </c>
      <c r="F235" s="66"/>
      <c r="G235" s="66"/>
      <c r="H235" s="66"/>
      <c r="I235" s="66"/>
      <c r="J235" s="59">
        <f t="shared" si="110"/>
        <v>0</v>
      </c>
    </row>
    <row r="236" spans="1:10" ht="14.1" customHeight="1" x14ac:dyDescent="0.2">
      <c r="A236" s="16"/>
      <c r="B236" s="16"/>
      <c r="C236" s="16"/>
      <c r="D236" s="5"/>
      <c r="E236" s="59">
        <f t="shared" si="109"/>
        <v>0</v>
      </c>
      <c r="F236" s="39"/>
      <c r="G236" s="39"/>
      <c r="H236" s="39"/>
      <c r="I236" s="39"/>
      <c r="J236" s="59">
        <f t="shared" si="110"/>
        <v>0</v>
      </c>
    </row>
    <row r="237" spans="1:10" s="37" customFormat="1" ht="14.1" customHeight="1" x14ac:dyDescent="0.2">
      <c r="A237" s="17"/>
      <c r="B237" s="17">
        <v>4262</v>
      </c>
      <c r="C237" s="17"/>
      <c r="D237" s="7" t="s">
        <v>142</v>
      </c>
      <c r="E237" s="58">
        <f>SUM(E238:E240)</f>
        <v>0</v>
      </c>
      <c r="F237" s="58">
        <f t="shared" ref="F237:J237" si="111">SUM(F238:F240)</f>
        <v>0</v>
      </c>
      <c r="G237" s="58">
        <f t="shared" si="111"/>
        <v>0</v>
      </c>
      <c r="H237" s="58">
        <f t="shared" si="111"/>
        <v>0</v>
      </c>
      <c r="I237" s="58">
        <f t="shared" si="111"/>
        <v>0</v>
      </c>
      <c r="J237" s="58">
        <f t="shared" si="111"/>
        <v>0</v>
      </c>
    </row>
    <row r="238" spans="1:10" ht="14.1" customHeight="1" x14ac:dyDescent="0.2">
      <c r="A238" s="16"/>
      <c r="B238" s="16"/>
      <c r="C238" s="16">
        <v>426241</v>
      </c>
      <c r="D238" s="5" t="s">
        <v>143</v>
      </c>
      <c r="E238" s="59">
        <f>SUM(F238:G238)</f>
        <v>0</v>
      </c>
      <c r="F238" s="39"/>
      <c r="G238" s="39"/>
      <c r="H238" s="39"/>
      <c r="I238" s="39"/>
      <c r="J238" s="59">
        <f>SUM(H238:I238)</f>
        <v>0</v>
      </c>
    </row>
    <row r="239" spans="1:10" ht="14.1" customHeight="1" x14ac:dyDescent="0.2">
      <c r="A239" s="16"/>
      <c r="B239" s="16"/>
      <c r="C239" s="16">
        <v>426251</v>
      </c>
      <c r="D239" s="5" t="s">
        <v>144</v>
      </c>
      <c r="E239" s="59">
        <f t="shared" ref="E239:E240" si="112">SUM(F239:G239)</f>
        <v>0</v>
      </c>
      <c r="F239" s="39"/>
      <c r="G239" s="39"/>
      <c r="H239" s="39"/>
      <c r="I239" s="39"/>
      <c r="J239" s="59">
        <f t="shared" ref="J239:J240" si="113">SUM(H239:I239)</f>
        <v>0</v>
      </c>
    </row>
    <row r="240" spans="1:10" ht="14.1" customHeight="1" x14ac:dyDescent="0.2">
      <c r="A240" s="16"/>
      <c r="B240" s="16"/>
      <c r="C240" s="16">
        <v>426291</v>
      </c>
      <c r="D240" s="5" t="s">
        <v>145</v>
      </c>
      <c r="E240" s="59">
        <f t="shared" si="112"/>
        <v>0</v>
      </c>
      <c r="F240" s="39"/>
      <c r="G240" s="39"/>
      <c r="H240" s="39"/>
      <c r="I240" s="39"/>
      <c r="J240" s="59">
        <f t="shared" si="113"/>
        <v>0</v>
      </c>
    </row>
    <row r="241" spans="1:10" s="37" customFormat="1" ht="14.1" customHeight="1" x14ac:dyDescent="0.2">
      <c r="A241" s="17"/>
      <c r="B241" s="17">
        <v>4263</v>
      </c>
      <c r="C241" s="17"/>
      <c r="D241" s="7" t="s">
        <v>146</v>
      </c>
      <c r="E241" s="58">
        <f>SUM(E242:E245)</f>
        <v>340000</v>
      </c>
      <c r="F241" s="58">
        <f t="shared" ref="F241:J241" si="114">SUM(F242:F245)</f>
        <v>220000</v>
      </c>
      <c r="G241" s="58">
        <f t="shared" si="114"/>
        <v>120000</v>
      </c>
      <c r="H241" s="58">
        <f t="shared" si="114"/>
        <v>0</v>
      </c>
      <c r="I241" s="58">
        <f t="shared" si="114"/>
        <v>0</v>
      </c>
      <c r="J241" s="58">
        <f t="shared" si="114"/>
        <v>0</v>
      </c>
    </row>
    <row r="242" spans="1:10" s="71" customFormat="1" ht="14.1" customHeight="1" x14ac:dyDescent="0.2">
      <c r="A242" s="68"/>
      <c r="B242" s="68"/>
      <c r="C242" s="68">
        <v>426311</v>
      </c>
      <c r="D242" s="69" t="s">
        <v>147</v>
      </c>
      <c r="E242" s="59">
        <f>SUM(F242:G242)</f>
        <v>250000</v>
      </c>
      <c r="F242" s="66">
        <v>150000</v>
      </c>
      <c r="G242" s="66">
        <v>100000</v>
      </c>
      <c r="H242" s="66"/>
      <c r="I242" s="66"/>
      <c r="J242" s="59">
        <f>SUM(H242:I242)</f>
        <v>0</v>
      </c>
    </row>
    <row r="243" spans="1:10" ht="14.1" customHeight="1" x14ac:dyDescent="0.2">
      <c r="A243" s="16"/>
      <c r="B243" s="16"/>
      <c r="C243" s="16">
        <v>426312</v>
      </c>
      <c r="D243" s="5" t="s">
        <v>148</v>
      </c>
      <c r="E243" s="59">
        <f t="shared" ref="E243:E245" si="115">SUM(F243:G243)</f>
        <v>50000</v>
      </c>
      <c r="F243" s="39">
        <v>50000</v>
      </c>
      <c r="G243" s="39"/>
      <c r="H243" s="39"/>
      <c r="I243" s="39"/>
      <c r="J243" s="59">
        <f t="shared" ref="J243:J245" si="116">SUM(H243:I243)</f>
        <v>0</v>
      </c>
    </row>
    <row r="244" spans="1:10" ht="14.1" customHeight="1" x14ac:dyDescent="0.2">
      <c r="A244" s="16"/>
      <c r="B244" s="16"/>
      <c r="C244" s="16">
        <v>426321</v>
      </c>
      <c r="D244" s="5" t="s">
        <v>149</v>
      </c>
      <c r="E244" s="59">
        <f t="shared" si="115"/>
        <v>40000</v>
      </c>
      <c r="F244" s="39">
        <v>20000</v>
      </c>
      <c r="G244" s="39">
        <v>20000</v>
      </c>
      <c r="H244" s="39"/>
      <c r="I244" s="39"/>
      <c r="J244" s="59">
        <f t="shared" si="116"/>
        <v>0</v>
      </c>
    </row>
    <row r="245" spans="1:10" ht="14.1" customHeight="1" x14ac:dyDescent="0.2">
      <c r="A245" s="16"/>
      <c r="B245" s="16"/>
      <c r="C245" s="16"/>
      <c r="D245" s="5"/>
      <c r="E245" s="59">
        <f t="shared" si="115"/>
        <v>0</v>
      </c>
      <c r="F245" s="39"/>
      <c r="G245" s="39"/>
      <c r="H245" s="39"/>
      <c r="I245" s="39"/>
      <c r="J245" s="59">
        <f t="shared" si="116"/>
        <v>0</v>
      </c>
    </row>
    <row r="246" spans="1:10" s="37" customFormat="1" ht="14.1" customHeight="1" x14ac:dyDescent="0.2">
      <c r="A246" s="17"/>
      <c r="B246" s="17">
        <v>4264</v>
      </c>
      <c r="C246" s="17"/>
      <c r="D246" s="7" t="s">
        <v>150</v>
      </c>
      <c r="E246" s="58">
        <f>SUM(E247:E250)</f>
        <v>720000</v>
      </c>
      <c r="F246" s="58">
        <f t="shared" ref="F246:J246" si="117">SUM(F247:F250)</f>
        <v>550000</v>
      </c>
      <c r="G246" s="58">
        <f t="shared" si="117"/>
        <v>170000</v>
      </c>
      <c r="H246" s="58">
        <f t="shared" si="117"/>
        <v>0</v>
      </c>
      <c r="I246" s="58">
        <f t="shared" si="117"/>
        <v>0</v>
      </c>
      <c r="J246" s="58">
        <f t="shared" si="117"/>
        <v>0</v>
      </c>
    </row>
    <row r="247" spans="1:10" ht="14.1" customHeight="1" x14ac:dyDescent="0.2">
      <c r="A247" s="16"/>
      <c r="B247" s="16"/>
      <c r="C247" s="16">
        <v>426411</v>
      </c>
      <c r="D247" s="5" t="s">
        <v>151</v>
      </c>
      <c r="E247" s="59">
        <f>SUM(F247:G247)</f>
        <v>520000</v>
      </c>
      <c r="F247" s="39">
        <v>470000</v>
      </c>
      <c r="G247" s="39">
        <v>50000</v>
      </c>
      <c r="H247" s="39"/>
      <c r="I247" s="39"/>
      <c r="J247" s="59">
        <f>SUM(H247:I247)</f>
        <v>0</v>
      </c>
    </row>
    <row r="248" spans="1:10" ht="14.1" customHeight="1" x14ac:dyDescent="0.2">
      <c r="A248" s="16"/>
      <c r="B248" s="16"/>
      <c r="C248" s="16">
        <v>426413</v>
      </c>
      <c r="D248" s="5" t="s">
        <v>152</v>
      </c>
      <c r="E248" s="59">
        <f t="shared" ref="E248:E250" si="118">SUM(F248:G248)</f>
        <v>50000</v>
      </c>
      <c r="F248" s="39">
        <v>30000</v>
      </c>
      <c r="G248" s="39">
        <v>20000</v>
      </c>
      <c r="H248" s="39"/>
      <c r="I248" s="39"/>
      <c r="J248" s="59">
        <f t="shared" ref="J248:J250" si="119">SUM(H248:I248)</f>
        <v>0</v>
      </c>
    </row>
    <row r="249" spans="1:10" ht="14.1" customHeight="1" x14ac:dyDescent="0.2">
      <c r="A249" s="16"/>
      <c r="B249" s="16"/>
      <c r="C249" s="16">
        <v>426491</v>
      </c>
      <c r="D249" s="5" t="s">
        <v>153</v>
      </c>
      <c r="E249" s="59">
        <f t="shared" si="118"/>
        <v>150000</v>
      </c>
      <c r="F249" s="39">
        <v>50000</v>
      </c>
      <c r="G249" s="39">
        <v>100000</v>
      </c>
      <c r="H249" s="39"/>
      <c r="I249" s="39"/>
      <c r="J249" s="59">
        <f t="shared" si="119"/>
        <v>0</v>
      </c>
    </row>
    <row r="250" spans="1:10" ht="14.1" customHeight="1" x14ac:dyDescent="0.2">
      <c r="A250" s="16"/>
      <c r="B250" s="16"/>
      <c r="C250" s="16"/>
      <c r="D250" s="5"/>
      <c r="E250" s="59">
        <f t="shared" si="118"/>
        <v>0</v>
      </c>
      <c r="F250" s="39"/>
      <c r="G250" s="39"/>
      <c r="H250" s="39"/>
      <c r="I250" s="39"/>
      <c r="J250" s="59">
        <f t="shared" si="119"/>
        <v>0</v>
      </c>
    </row>
    <row r="251" spans="1:10" s="37" customFormat="1" ht="14.1" customHeight="1" x14ac:dyDescent="0.2">
      <c r="A251" s="17"/>
      <c r="B251" s="17">
        <v>4266</v>
      </c>
      <c r="C251" s="17"/>
      <c r="D251" s="7" t="s">
        <v>154</v>
      </c>
      <c r="E251" s="58">
        <f>SUM(E252:E255)</f>
        <v>1220000</v>
      </c>
      <c r="F251" s="58">
        <f t="shared" ref="F251:J251" si="120">SUM(F252:F255)</f>
        <v>1220000</v>
      </c>
      <c r="G251" s="58">
        <f t="shared" si="120"/>
        <v>0</v>
      </c>
      <c r="H251" s="58">
        <f t="shared" si="120"/>
        <v>0</v>
      </c>
      <c r="I251" s="58">
        <f t="shared" si="120"/>
        <v>0</v>
      </c>
      <c r="J251" s="58">
        <f t="shared" si="120"/>
        <v>0</v>
      </c>
    </row>
    <row r="252" spans="1:10" ht="14.1" customHeight="1" x14ac:dyDescent="0.2">
      <c r="A252" s="16"/>
      <c r="B252" s="16"/>
      <c r="C252" s="16">
        <v>426611</v>
      </c>
      <c r="D252" s="5" t="s">
        <v>155</v>
      </c>
      <c r="E252" s="59">
        <f>SUM(F252:G252)</f>
        <v>620000</v>
      </c>
      <c r="F252" s="39">
        <v>620000</v>
      </c>
      <c r="G252" s="39"/>
      <c r="H252" s="39"/>
      <c r="I252" s="39"/>
      <c r="J252" s="59">
        <f>SUM(H252:I252)</f>
        <v>0</v>
      </c>
    </row>
    <row r="253" spans="1:10" s="71" customFormat="1" ht="14.1" customHeight="1" x14ac:dyDescent="0.2">
      <c r="A253" s="68"/>
      <c r="B253" s="68"/>
      <c r="C253" s="68">
        <v>426621</v>
      </c>
      <c r="D253" s="69" t="s">
        <v>156</v>
      </c>
      <c r="E253" s="59">
        <f t="shared" ref="E253:E255" si="121">SUM(F253:G253)</f>
        <v>250000</v>
      </c>
      <c r="F253" s="66">
        <v>250000</v>
      </c>
      <c r="G253" s="66"/>
      <c r="H253" s="66"/>
      <c r="I253" s="66"/>
      <c r="J253" s="59">
        <f t="shared" ref="J253:J255" si="122">SUM(H253:I253)</f>
        <v>0</v>
      </c>
    </row>
    <row r="254" spans="1:10" ht="14.1" customHeight="1" x14ac:dyDescent="0.2">
      <c r="A254" s="16"/>
      <c r="B254" s="16"/>
      <c r="C254" s="16">
        <v>426631</v>
      </c>
      <c r="D254" s="5" t="s">
        <v>157</v>
      </c>
      <c r="E254" s="59">
        <f t="shared" si="121"/>
        <v>350000</v>
      </c>
      <c r="F254" s="39">
        <v>350000</v>
      </c>
      <c r="G254" s="39"/>
      <c r="H254" s="39"/>
      <c r="I254" s="39"/>
      <c r="J254" s="59">
        <f t="shared" si="122"/>
        <v>0</v>
      </c>
    </row>
    <row r="255" spans="1:10" ht="14.1" customHeight="1" x14ac:dyDescent="0.2">
      <c r="A255" s="16"/>
      <c r="B255" s="16"/>
      <c r="C255" s="16"/>
      <c r="D255" s="5"/>
      <c r="E255" s="59">
        <f t="shared" si="121"/>
        <v>0</v>
      </c>
      <c r="F255" s="39"/>
      <c r="G255" s="39"/>
      <c r="H255" s="39"/>
      <c r="I255" s="39"/>
      <c r="J255" s="59">
        <f t="shared" si="122"/>
        <v>0</v>
      </c>
    </row>
    <row r="256" spans="1:10" s="37" customFormat="1" ht="14.1" customHeight="1" x14ac:dyDescent="0.2">
      <c r="A256" s="17"/>
      <c r="B256" s="17">
        <v>4267</v>
      </c>
      <c r="C256" s="17"/>
      <c r="D256" s="7" t="s">
        <v>158</v>
      </c>
      <c r="E256" s="58">
        <f>SUM(E257:E258)</f>
        <v>700000</v>
      </c>
      <c r="F256" s="58">
        <f t="shared" ref="F256:J256" si="123">SUM(F257:F258)</f>
        <v>600000</v>
      </c>
      <c r="G256" s="58">
        <f t="shared" si="123"/>
        <v>100000</v>
      </c>
      <c r="H256" s="58">
        <f t="shared" si="123"/>
        <v>0</v>
      </c>
      <c r="I256" s="58">
        <f t="shared" si="123"/>
        <v>0</v>
      </c>
      <c r="J256" s="58">
        <f t="shared" si="123"/>
        <v>0</v>
      </c>
    </row>
    <row r="257" spans="1:10" ht="14.1" customHeight="1" x14ac:dyDescent="0.2">
      <c r="A257" s="18"/>
      <c r="B257" s="18"/>
      <c r="C257" s="18">
        <v>426791</v>
      </c>
      <c r="D257" s="5" t="s">
        <v>159</v>
      </c>
      <c r="E257" s="59">
        <f>SUM(F257:G257)</f>
        <v>700000</v>
      </c>
      <c r="F257" s="39">
        <v>600000</v>
      </c>
      <c r="G257" s="39">
        <v>100000</v>
      </c>
      <c r="H257" s="39"/>
      <c r="I257" s="39"/>
      <c r="J257" s="59">
        <f>SUM(H257:I257)</f>
        <v>0</v>
      </c>
    </row>
    <row r="258" spans="1:10" ht="14.1" customHeight="1" x14ac:dyDescent="0.2">
      <c r="A258" s="16"/>
      <c r="B258" s="16"/>
      <c r="C258" s="16"/>
      <c r="D258" s="5"/>
      <c r="E258" s="59">
        <f>SUM(F258:G258)</f>
        <v>0</v>
      </c>
      <c r="F258" s="39"/>
      <c r="G258" s="39"/>
      <c r="H258" s="39"/>
      <c r="I258" s="39"/>
      <c r="J258" s="59">
        <f>SUM(H258:I258)</f>
        <v>0</v>
      </c>
    </row>
    <row r="259" spans="1:10" s="37" customFormat="1" ht="14.1" customHeight="1" x14ac:dyDescent="0.2">
      <c r="A259" s="17"/>
      <c r="B259" s="17">
        <v>4268</v>
      </c>
      <c r="C259" s="17"/>
      <c r="D259" s="7" t="s">
        <v>160</v>
      </c>
      <c r="E259" s="58">
        <f>SUM(E260:E264)</f>
        <v>26128000</v>
      </c>
      <c r="F259" s="58">
        <f t="shared" ref="F259:J259" si="124">SUM(F260:F264)</f>
        <v>25638000</v>
      </c>
      <c r="G259" s="58">
        <f t="shared" si="124"/>
        <v>490000</v>
      </c>
      <c r="H259" s="58">
        <f t="shared" si="124"/>
        <v>0</v>
      </c>
      <c r="I259" s="58">
        <f t="shared" si="124"/>
        <v>0</v>
      </c>
      <c r="J259" s="58">
        <f t="shared" si="124"/>
        <v>0</v>
      </c>
    </row>
    <row r="260" spans="1:10" s="71" customFormat="1" ht="14.1" customHeight="1" x14ac:dyDescent="0.2">
      <c r="A260" s="68"/>
      <c r="B260" s="72"/>
      <c r="C260" s="68">
        <v>426811</v>
      </c>
      <c r="D260" s="69" t="s">
        <v>161</v>
      </c>
      <c r="E260" s="59">
        <f>SUM(F260:G260)</f>
        <v>500000</v>
      </c>
      <c r="F260" s="66">
        <v>500000</v>
      </c>
      <c r="G260" s="66"/>
      <c r="H260" s="66"/>
      <c r="I260" s="66"/>
      <c r="J260" s="59">
        <f>SUM(H260:I260)</f>
        <v>0</v>
      </c>
    </row>
    <row r="261" spans="1:10" s="71" customFormat="1" ht="14.1" customHeight="1" x14ac:dyDescent="0.2">
      <c r="A261" s="68"/>
      <c r="B261" s="68"/>
      <c r="C261" s="68">
        <v>426812</v>
      </c>
      <c r="D261" s="69" t="s">
        <v>162</v>
      </c>
      <c r="E261" s="59">
        <f t="shared" ref="E261:E264" si="125">SUM(F261:G261)</f>
        <v>500000</v>
      </c>
      <c r="F261" s="66">
        <v>350000</v>
      </c>
      <c r="G261" s="66">
        <v>150000</v>
      </c>
      <c r="H261" s="66"/>
      <c r="I261" s="66"/>
      <c r="J261" s="59">
        <f t="shared" ref="J261:J264" si="126">SUM(H261:I261)</f>
        <v>0</v>
      </c>
    </row>
    <row r="262" spans="1:10" s="71" customFormat="1" ht="14.1" customHeight="1" x14ac:dyDescent="0.2">
      <c r="A262" s="68"/>
      <c r="B262" s="68"/>
      <c r="C262" s="68">
        <v>426819</v>
      </c>
      <c r="D262" s="69" t="s">
        <v>163</v>
      </c>
      <c r="E262" s="59">
        <f t="shared" si="125"/>
        <v>500000</v>
      </c>
      <c r="F262" s="66">
        <v>350000</v>
      </c>
      <c r="G262" s="66">
        <v>150000</v>
      </c>
      <c r="H262" s="66"/>
      <c r="I262" s="66"/>
      <c r="J262" s="59">
        <f t="shared" si="126"/>
        <v>0</v>
      </c>
    </row>
    <row r="263" spans="1:10" ht="14.1" customHeight="1" x14ac:dyDescent="0.2">
      <c r="A263" s="16"/>
      <c r="B263" s="16"/>
      <c r="C263" s="16">
        <v>426823</v>
      </c>
      <c r="D263" s="5" t="s">
        <v>164</v>
      </c>
      <c r="E263" s="59">
        <f t="shared" si="125"/>
        <v>23638000</v>
      </c>
      <c r="F263" s="66">
        <v>23638000</v>
      </c>
      <c r="G263" s="53"/>
      <c r="H263" s="53"/>
      <c r="I263" s="53"/>
      <c r="J263" s="59">
        <f t="shared" si="126"/>
        <v>0</v>
      </c>
    </row>
    <row r="264" spans="1:10" ht="14.1" customHeight="1" x14ac:dyDescent="0.2">
      <c r="A264" s="16"/>
      <c r="B264" s="16"/>
      <c r="C264" s="16">
        <v>426829</v>
      </c>
      <c r="D264" s="5" t="s">
        <v>165</v>
      </c>
      <c r="E264" s="59">
        <f t="shared" si="125"/>
        <v>990000</v>
      </c>
      <c r="F264" s="53">
        <v>800000</v>
      </c>
      <c r="G264" s="53">
        <v>190000</v>
      </c>
      <c r="H264" s="53"/>
      <c r="I264" s="53"/>
      <c r="J264" s="59">
        <f t="shared" si="126"/>
        <v>0</v>
      </c>
    </row>
    <row r="265" spans="1:10" ht="35.1" customHeight="1" x14ac:dyDescent="0.2">
      <c r="A265" s="30" t="s">
        <v>2</v>
      </c>
      <c r="B265" s="30" t="s">
        <v>3</v>
      </c>
      <c r="C265" s="30" t="s">
        <v>4</v>
      </c>
      <c r="D265" s="1" t="s">
        <v>5</v>
      </c>
      <c r="E265" s="30" t="s">
        <v>6</v>
      </c>
      <c r="F265" s="31" t="s">
        <v>7</v>
      </c>
      <c r="G265" s="31" t="s">
        <v>8</v>
      </c>
      <c r="H265" s="31" t="s">
        <v>9</v>
      </c>
      <c r="I265" s="31" t="s">
        <v>10</v>
      </c>
      <c r="J265" s="31" t="s">
        <v>11</v>
      </c>
    </row>
    <row r="266" spans="1:10" ht="14.1" customHeight="1" x14ac:dyDescent="0.2">
      <c r="A266" s="30">
        <v>1</v>
      </c>
      <c r="B266" s="30">
        <v>2</v>
      </c>
      <c r="C266" s="30">
        <v>3</v>
      </c>
      <c r="D266" s="1">
        <v>4</v>
      </c>
      <c r="E266" s="30">
        <v>5</v>
      </c>
      <c r="F266" s="31">
        <v>6</v>
      </c>
      <c r="G266" s="31">
        <v>7</v>
      </c>
      <c r="H266" s="31">
        <v>8</v>
      </c>
      <c r="I266" s="31">
        <v>9</v>
      </c>
      <c r="J266" s="31">
        <v>10</v>
      </c>
    </row>
    <row r="267" spans="1:10" s="37" customFormat="1" ht="14.1" customHeight="1" x14ac:dyDescent="0.2">
      <c r="A267" s="17"/>
      <c r="B267" s="17">
        <v>4269</v>
      </c>
      <c r="C267" s="17"/>
      <c r="D267" s="7" t="s">
        <v>166</v>
      </c>
      <c r="E267" s="58">
        <f>SUM(E268:E272)</f>
        <v>1400000</v>
      </c>
      <c r="F267" s="58">
        <f t="shared" ref="F267:I267" si="127">SUM(F268:F272)</f>
        <v>400000</v>
      </c>
      <c r="G267" s="58">
        <f t="shared" si="127"/>
        <v>1000000</v>
      </c>
      <c r="H267" s="58">
        <f t="shared" si="127"/>
        <v>0</v>
      </c>
      <c r="I267" s="58">
        <f t="shared" si="127"/>
        <v>0</v>
      </c>
      <c r="J267" s="58">
        <f>SUM(J268:J272)</f>
        <v>0</v>
      </c>
    </row>
    <row r="268" spans="1:10" ht="14.1" customHeight="1" x14ac:dyDescent="0.2">
      <c r="A268" s="16"/>
      <c r="B268" s="16"/>
      <c r="C268" s="16">
        <v>426911</v>
      </c>
      <c r="D268" s="5" t="s">
        <v>167</v>
      </c>
      <c r="E268" s="59">
        <f>SUM(F268:G268)</f>
        <v>700000</v>
      </c>
      <c r="F268" s="39">
        <v>400000</v>
      </c>
      <c r="G268" s="39">
        <v>300000</v>
      </c>
      <c r="H268" s="39"/>
      <c r="I268" s="39"/>
      <c r="J268" s="59">
        <f>SUM(H268:I268)</f>
        <v>0</v>
      </c>
    </row>
    <row r="269" spans="1:10" ht="14.1" customHeight="1" x14ac:dyDescent="0.2">
      <c r="A269" s="16"/>
      <c r="B269" s="16"/>
      <c r="C269" s="16">
        <v>426912</v>
      </c>
      <c r="D269" s="5" t="s">
        <v>168</v>
      </c>
      <c r="E269" s="59">
        <f t="shared" ref="E269:E272" si="128">SUM(F269:G269)</f>
        <v>0</v>
      </c>
      <c r="F269" s="39"/>
      <c r="G269" s="39"/>
      <c r="H269" s="39"/>
      <c r="I269" s="39"/>
      <c r="J269" s="59">
        <f t="shared" ref="J269:J272" si="129">SUM(H269:I269)</f>
        <v>0</v>
      </c>
    </row>
    <row r="270" spans="1:10" ht="14.1" customHeight="1" x14ac:dyDescent="0.2">
      <c r="A270" s="16"/>
      <c r="B270" s="16"/>
      <c r="C270" s="16">
        <v>426913</v>
      </c>
      <c r="D270" s="5" t="s">
        <v>169</v>
      </c>
      <c r="E270" s="59">
        <f t="shared" si="128"/>
        <v>0</v>
      </c>
      <c r="F270" s="39"/>
      <c r="G270" s="39"/>
      <c r="H270" s="39"/>
      <c r="I270" s="39"/>
      <c r="J270" s="59">
        <f t="shared" si="129"/>
        <v>0</v>
      </c>
    </row>
    <row r="271" spans="1:10" ht="14.1" customHeight="1" x14ac:dyDescent="0.2">
      <c r="A271" s="16"/>
      <c r="B271" s="16"/>
      <c r="C271" s="16">
        <v>426919</v>
      </c>
      <c r="D271" s="5" t="s">
        <v>170</v>
      </c>
      <c r="E271" s="59">
        <f t="shared" si="128"/>
        <v>700000</v>
      </c>
      <c r="F271" s="39"/>
      <c r="G271" s="39">
        <v>700000</v>
      </c>
      <c r="H271" s="39"/>
      <c r="I271" s="39"/>
      <c r="J271" s="59">
        <f t="shared" si="129"/>
        <v>0</v>
      </c>
    </row>
    <row r="272" spans="1:10" ht="14.1" customHeight="1" x14ac:dyDescent="0.2">
      <c r="A272" s="16"/>
      <c r="B272" s="16"/>
      <c r="C272" s="16"/>
      <c r="D272" s="5"/>
      <c r="E272" s="59">
        <f t="shared" si="128"/>
        <v>0</v>
      </c>
      <c r="F272" s="39"/>
      <c r="G272" s="39"/>
      <c r="H272" s="39"/>
      <c r="I272" s="39"/>
      <c r="J272" s="59">
        <f t="shared" si="129"/>
        <v>0</v>
      </c>
    </row>
    <row r="273" spans="1:10" s="33" customFormat="1" ht="14.1" customHeight="1" x14ac:dyDescent="0.2">
      <c r="A273" s="3">
        <v>430</v>
      </c>
      <c r="B273" s="3"/>
      <c r="C273" s="3"/>
      <c r="D273" s="6" t="s">
        <v>171</v>
      </c>
      <c r="E273" s="63">
        <f>SUM(E274,E277)</f>
        <v>0</v>
      </c>
      <c r="F273" s="63">
        <f t="shared" ref="F273:J273" si="130">SUM(F274,F277)</f>
        <v>0</v>
      </c>
      <c r="G273" s="63">
        <f t="shared" si="130"/>
        <v>0</v>
      </c>
      <c r="H273" s="63">
        <f t="shared" si="130"/>
        <v>0</v>
      </c>
      <c r="I273" s="63">
        <f t="shared" si="130"/>
        <v>0</v>
      </c>
      <c r="J273" s="63">
        <f t="shared" si="130"/>
        <v>0</v>
      </c>
    </row>
    <row r="274" spans="1:10" s="37" customFormat="1" ht="14.1" customHeight="1" x14ac:dyDescent="0.2">
      <c r="A274" s="17"/>
      <c r="B274" s="17">
        <v>4311</v>
      </c>
      <c r="C274" s="17"/>
      <c r="D274" s="7" t="s">
        <v>172</v>
      </c>
      <c r="E274" s="58">
        <f>SUM(E275:E276)</f>
        <v>0</v>
      </c>
      <c r="F274" s="58">
        <f t="shared" ref="F274:J274" si="131">SUM(F275:F276)</f>
        <v>0</v>
      </c>
      <c r="G274" s="58">
        <f t="shared" si="131"/>
        <v>0</v>
      </c>
      <c r="H274" s="58">
        <f t="shared" si="131"/>
        <v>0</v>
      </c>
      <c r="I274" s="58">
        <f t="shared" si="131"/>
        <v>0</v>
      </c>
      <c r="J274" s="58">
        <f t="shared" si="131"/>
        <v>0</v>
      </c>
    </row>
    <row r="275" spans="1:10" ht="14.1" customHeight="1" x14ac:dyDescent="0.2">
      <c r="A275" s="16"/>
      <c r="B275" s="16"/>
      <c r="C275" s="16">
        <v>431111</v>
      </c>
      <c r="D275" s="8" t="s">
        <v>172</v>
      </c>
      <c r="E275" s="59">
        <f>SUM(F275:G275)</f>
        <v>0</v>
      </c>
      <c r="F275" s="39"/>
      <c r="G275" s="39"/>
      <c r="H275" s="39"/>
      <c r="I275" s="39"/>
      <c r="J275" s="59">
        <f>SUM(H275:I275)</f>
        <v>0</v>
      </c>
    </row>
    <row r="276" spans="1:10" ht="14.1" customHeight="1" x14ac:dyDescent="0.2">
      <c r="A276" s="16"/>
      <c r="B276" s="16"/>
      <c r="C276" s="16"/>
      <c r="D276" s="8"/>
      <c r="E276" s="59">
        <f>SUM(F276:G276)</f>
        <v>0</v>
      </c>
      <c r="F276" s="39"/>
      <c r="G276" s="39"/>
      <c r="H276" s="39"/>
      <c r="I276" s="39"/>
      <c r="J276" s="59">
        <f>SUM(H276:I276)</f>
        <v>0</v>
      </c>
    </row>
    <row r="277" spans="1:10" s="37" customFormat="1" ht="14.1" customHeight="1" x14ac:dyDescent="0.2">
      <c r="A277" s="17"/>
      <c r="B277" s="17">
        <v>4312</v>
      </c>
      <c r="C277" s="17"/>
      <c r="D277" s="7" t="s">
        <v>173</v>
      </c>
      <c r="E277" s="58">
        <f>SUM(E278:E279)</f>
        <v>0</v>
      </c>
      <c r="F277" s="58">
        <f t="shared" ref="F277:J277" si="132">SUM(F278:F279)</f>
        <v>0</v>
      </c>
      <c r="G277" s="58">
        <f t="shared" si="132"/>
        <v>0</v>
      </c>
      <c r="H277" s="58">
        <f t="shared" si="132"/>
        <v>0</v>
      </c>
      <c r="I277" s="58">
        <f t="shared" si="132"/>
        <v>0</v>
      </c>
      <c r="J277" s="58">
        <f t="shared" si="132"/>
        <v>0</v>
      </c>
    </row>
    <row r="278" spans="1:10" ht="14.1" customHeight="1" x14ac:dyDescent="0.2">
      <c r="A278" s="16"/>
      <c r="B278" s="16"/>
      <c r="C278" s="16">
        <v>431211</v>
      </c>
      <c r="D278" s="8" t="s">
        <v>173</v>
      </c>
      <c r="E278" s="59">
        <f>SUM(F278:G278)</f>
        <v>0</v>
      </c>
      <c r="F278" s="39"/>
      <c r="G278" s="39"/>
      <c r="H278" s="39"/>
      <c r="I278" s="39"/>
      <c r="J278" s="59">
        <f>SUM(H278:I278)</f>
        <v>0</v>
      </c>
    </row>
    <row r="279" spans="1:10" ht="14.1" customHeight="1" x14ac:dyDescent="0.2">
      <c r="A279" s="16"/>
      <c r="B279" s="16"/>
      <c r="C279" s="16"/>
      <c r="D279" s="8"/>
      <c r="E279" s="59">
        <f>SUM(F279:G279)</f>
        <v>0</v>
      </c>
      <c r="F279" s="39"/>
      <c r="G279" s="39"/>
      <c r="H279" s="39"/>
      <c r="I279" s="39"/>
      <c r="J279" s="59">
        <f>SUM(H279:I279)</f>
        <v>0</v>
      </c>
    </row>
    <row r="280" spans="1:10" s="33" customFormat="1" ht="14.1" customHeight="1" x14ac:dyDescent="0.2">
      <c r="A280" s="3">
        <v>482</v>
      </c>
      <c r="B280" s="3"/>
      <c r="C280" s="3"/>
      <c r="D280" s="6" t="s">
        <v>174</v>
      </c>
      <c r="E280" s="63">
        <f>SUM(E281,E285,E291)</f>
        <v>70000</v>
      </c>
      <c r="F280" s="63">
        <f t="shared" ref="F280:J280" si="133">SUM(F281,F285,F291)</f>
        <v>70000</v>
      </c>
      <c r="G280" s="63">
        <f t="shared" si="133"/>
        <v>0</v>
      </c>
      <c r="H280" s="63">
        <f t="shared" si="133"/>
        <v>0</v>
      </c>
      <c r="I280" s="63">
        <f t="shared" si="133"/>
        <v>0</v>
      </c>
      <c r="J280" s="63">
        <f t="shared" si="133"/>
        <v>0</v>
      </c>
    </row>
    <row r="281" spans="1:10" s="37" customFormat="1" ht="14.1" customHeight="1" x14ac:dyDescent="0.2">
      <c r="A281" s="17"/>
      <c r="B281" s="17">
        <v>4821</v>
      </c>
      <c r="C281" s="17"/>
      <c r="D281" s="7" t="s">
        <v>175</v>
      </c>
      <c r="E281" s="58">
        <f>SUM(E282:E284)</f>
        <v>30000</v>
      </c>
      <c r="F281" s="58">
        <f t="shared" ref="F281:J281" si="134">SUM(F282:F284)</f>
        <v>30000</v>
      </c>
      <c r="G281" s="58">
        <f t="shared" si="134"/>
        <v>0</v>
      </c>
      <c r="H281" s="58">
        <f t="shared" si="134"/>
        <v>0</v>
      </c>
      <c r="I281" s="58">
        <f t="shared" si="134"/>
        <v>0</v>
      </c>
      <c r="J281" s="58">
        <f t="shared" si="134"/>
        <v>0</v>
      </c>
    </row>
    <row r="282" spans="1:10" ht="14.1" customHeight="1" x14ac:dyDescent="0.2">
      <c r="A282" s="16"/>
      <c r="B282" s="16"/>
      <c r="C282" s="16">
        <v>482131</v>
      </c>
      <c r="D282" s="5" t="s">
        <v>176</v>
      </c>
      <c r="E282" s="59">
        <f>SUM(F282:G282)</f>
        <v>30000</v>
      </c>
      <c r="F282" s="39">
        <v>30000</v>
      </c>
      <c r="G282" s="39"/>
      <c r="H282" s="39"/>
      <c r="I282" s="39"/>
      <c r="J282" s="59">
        <f>SUM(H282:I282)</f>
        <v>0</v>
      </c>
    </row>
    <row r="283" spans="1:10" ht="14.1" customHeight="1" x14ac:dyDescent="0.2">
      <c r="A283" s="16"/>
      <c r="B283" s="16"/>
      <c r="C283" s="16">
        <v>482191</v>
      </c>
      <c r="D283" s="5" t="s">
        <v>175</v>
      </c>
      <c r="E283" s="59">
        <f t="shared" ref="E283:E284" si="135">SUM(F283:G283)</f>
        <v>0</v>
      </c>
      <c r="F283" s="39"/>
      <c r="G283" s="39"/>
      <c r="H283" s="39"/>
      <c r="I283" s="39"/>
      <c r="J283" s="59">
        <f t="shared" ref="J283:J284" si="136">SUM(H283:I283)</f>
        <v>0</v>
      </c>
    </row>
    <row r="284" spans="1:10" ht="14.1" customHeight="1" x14ac:dyDescent="0.2">
      <c r="A284" s="16"/>
      <c r="B284" s="16"/>
      <c r="C284" s="16"/>
      <c r="D284" s="5"/>
      <c r="E284" s="59">
        <f t="shared" si="135"/>
        <v>0</v>
      </c>
      <c r="F284" s="39"/>
      <c r="G284" s="39"/>
      <c r="H284" s="39"/>
      <c r="I284" s="39"/>
      <c r="J284" s="59">
        <f t="shared" si="136"/>
        <v>0</v>
      </c>
    </row>
    <row r="285" spans="1:10" s="37" customFormat="1" ht="14.1" customHeight="1" x14ac:dyDescent="0.2">
      <c r="A285" s="17"/>
      <c r="B285" s="17">
        <v>4822</v>
      </c>
      <c r="C285" s="17"/>
      <c r="D285" s="7" t="s">
        <v>177</v>
      </c>
      <c r="E285" s="58">
        <f>SUM(E286:E290)</f>
        <v>30000</v>
      </c>
      <c r="F285" s="58">
        <f t="shared" ref="F285:J285" si="137">SUM(F286:F290)</f>
        <v>30000</v>
      </c>
      <c r="G285" s="58">
        <f t="shared" si="137"/>
        <v>0</v>
      </c>
      <c r="H285" s="58">
        <f t="shared" si="137"/>
        <v>0</v>
      </c>
      <c r="I285" s="58">
        <f t="shared" si="137"/>
        <v>0</v>
      </c>
      <c r="J285" s="58">
        <f t="shared" si="137"/>
        <v>0</v>
      </c>
    </row>
    <row r="286" spans="1:10" ht="14.1" customHeight="1" x14ac:dyDescent="0.2">
      <c r="A286" s="16"/>
      <c r="B286" s="16"/>
      <c r="C286" s="16">
        <v>482211</v>
      </c>
      <c r="D286" s="5" t="s">
        <v>178</v>
      </c>
      <c r="E286" s="59">
        <f>SUM(F286:G286)</f>
        <v>20000</v>
      </c>
      <c r="F286" s="39">
        <v>20000</v>
      </c>
      <c r="G286" s="39"/>
      <c r="H286" s="39"/>
      <c r="I286" s="39"/>
      <c r="J286" s="59">
        <f>SUM(H286:I286)</f>
        <v>0</v>
      </c>
    </row>
    <row r="287" spans="1:10" ht="14.1" customHeight="1" x14ac:dyDescent="0.2">
      <c r="A287" s="16"/>
      <c r="B287" s="16"/>
      <c r="C287" s="16">
        <v>482231</v>
      </c>
      <c r="D287" s="5" t="s">
        <v>179</v>
      </c>
      <c r="E287" s="59">
        <f t="shared" ref="E287:E290" si="138">SUM(F287:G287)</f>
        <v>5000</v>
      </c>
      <c r="F287" s="39">
        <v>5000</v>
      </c>
      <c r="G287" s="39"/>
      <c r="H287" s="39"/>
      <c r="I287" s="39"/>
      <c r="J287" s="59">
        <f t="shared" ref="J287:J290" si="139">SUM(H287:I287)</f>
        <v>0</v>
      </c>
    </row>
    <row r="288" spans="1:10" ht="14.1" customHeight="1" x14ac:dyDescent="0.2">
      <c r="A288" s="16"/>
      <c r="B288" s="16"/>
      <c r="C288" s="16">
        <v>482241</v>
      </c>
      <c r="D288" s="5" t="s">
        <v>180</v>
      </c>
      <c r="E288" s="59">
        <f t="shared" si="138"/>
        <v>0</v>
      </c>
      <c r="F288" s="39"/>
      <c r="G288" s="39"/>
      <c r="H288" s="39"/>
      <c r="I288" s="39"/>
      <c r="J288" s="59">
        <f t="shared" si="139"/>
        <v>0</v>
      </c>
    </row>
    <row r="289" spans="1:10" ht="14.1" customHeight="1" x14ac:dyDescent="0.2">
      <c r="A289" s="16"/>
      <c r="B289" s="16"/>
      <c r="C289" s="16">
        <v>482251</v>
      </c>
      <c r="D289" s="5" t="s">
        <v>181</v>
      </c>
      <c r="E289" s="59">
        <f t="shared" si="138"/>
        <v>5000</v>
      </c>
      <c r="F289" s="39">
        <v>5000</v>
      </c>
      <c r="G289" s="39"/>
      <c r="H289" s="39"/>
      <c r="I289" s="39"/>
      <c r="J289" s="59">
        <f t="shared" si="139"/>
        <v>0</v>
      </c>
    </row>
    <row r="290" spans="1:10" ht="14.1" customHeight="1" x14ac:dyDescent="0.2">
      <c r="A290" s="16"/>
      <c r="B290" s="16"/>
      <c r="C290" s="16"/>
      <c r="D290" s="5"/>
      <c r="E290" s="59">
        <f t="shared" si="138"/>
        <v>0</v>
      </c>
      <c r="F290" s="39"/>
      <c r="G290" s="39"/>
      <c r="H290" s="39"/>
      <c r="I290" s="39"/>
      <c r="J290" s="59">
        <f t="shared" si="139"/>
        <v>0</v>
      </c>
    </row>
    <row r="291" spans="1:10" s="37" customFormat="1" ht="14.1" customHeight="1" x14ac:dyDescent="0.2">
      <c r="A291" s="17"/>
      <c r="B291" s="17">
        <v>4823</v>
      </c>
      <c r="C291" s="17"/>
      <c r="D291" s="7" t="s">
        <v>182</v>
      </c>
      <c r="E291" s="58">
        <f>SUM(E292:E295)</f>
        <v>10000</v>
      </c>
      <c r="F291" s="58">
        <f t="shared" ref="F291:J291" si="140">SUM(F292:F295)</f>
        <v>10000</v>
      </c>
      <c r="G291" s="58">
        <f t="shared" si="140"/>
        <v>0</v>
      </c>
      <c r="H291" s="58">
        <f t="shared" si="140"/>
        <v>0</v>
      </c>
      <c r="I291" s="58">
        <f t="shared" si="140"/>
        <v>0</v>
      </c>
      <c r="J291" s="58">
        <f t="shared" si="140"/>
        <v>0</v>
      </c>
    </row>
    <row r="292" spans="1:10" ht="14.1" customHeight="1" x14ac:dyDescent="0.2">
      <c r="A292" s="16"/>
      <c r="B292" s="16"/>
      <c r="C292" s="16">
        <v>482311</v>
      </c>
      <c r="D292" s="5" t="s">
        <v>183</v>
      </c>
      <c r="E292" s="59">
        <f>SUM(F292:G292)</f>
        <v>10000</v>
      </c>
      <c r="F292" s="39">
        <v>10000</v>
      </c>
      <c r="G292" s="39"/>
      <c r="H292" s="39"/>
      <c r="I292" s="39"/>
      <c r="J292" s="59">
        <f>SUM(H292:I292)</f>
        <v>0</v>
      </c>
    </row>
    <row r="293" spans="1:10" ht="14.1" customHeight="1" x14ac:dyDescent="0.2">
      <c r="A293" s="16"/>
      <c r="B293" s="16"/>
      <c r="C293" s="16">
        <v>482331</v>
      </c>
      <c r="D293" s="5" t="s">
        <v>184</v>
      </c>
      <c r="E293" s="59">
        <f t="shared" ref="E293:E295" si="141">SUM(F293:G293)</f>
        <v>0</v>
      </c>
      <c r="F293" s="39"/>
      <c r="G293" s="39"/>
      <c r="H293" s="39"/>
      <c r="I293" s="39"/>
      <c r="J293" s="59">
        <f t="shared" ref="J293:J295" si="142">SUM(H293:I293)</f>
        <v>0</v>
      </c>
    </row>
    <row r="294" spans="1:10" ht="14.1" customHeight="1" x14ac:dyDescent="0.2">
      <c r="A294" s="16"/>
      <c r="B294" s="16"/>
      <c r="C294" s="16">
        <v>482341</v>
      </c>
      <c r="D294" s="5" t="s">
        <v>185</v>
      </c>
      <c r="E294" s="59">
        <f t="shared" si="141"/>
        <v>0</v>
      </c>
      <c r="F294" s="39"/>
      <c r="G294" s="39"/>
      <c r="H294" s="39"/>
      <c r="I294" s="39"/>
      <c r="J294" s="59">
        <f t="shared" si="142"/>
        <v>0</v>
      </c>
    </row>
    <row r="295" spans="1:10" ht="14.1" customHeight="1" x14ac:dyDescent="0.2">
      <c r="A295" s="16"/>
      <c r="B295" s="16"/>
      <c r="C295" s="16"/>
      <c r="D295" s="5"/>
      <c r="E295" s="59">
        <f t="shared" si="141"/>
        <v>0</v>
      </c>
      <c r="F295" s="39"/>
      <c r="G295" s="39"/>
      <c r="H295" s="39"/>
      <c r="I295" s="39"/>
      <c r="J295" s="59">
        <f t="shared" si="142"/>
        <v>0</v>
      </c>
    </row>
    <row r="296" spans="1:10" s="33" customFormat="1" ht="14.1" customHeight="1" x14ac:dyDescent="0.2">
      <c r="A296" s="3">
        <v>511</v>
      </c>
      <c r="B296" s="3"/>
      <c r="C296" s="3"/>
      <c r="D296" s="6" t="s">
        <v>186</v>
      </c>
      <c r="E296" s="63">
        <f>SUM(E297,E300)</f>
        <v>0</v>
      </c>
      <c r="F296" s="63">
        <f t="shared" ref="F296:J296" si="143">SUM(F297,F300)</f>
        <v>0</v>
      </c>
      <c r="G296" s="63">
        <f t="shared" si="143"/>
        <v>0</v>
      </c>
      <c r="H296" s="63">
        <f t="shared" si="143"/>
        <v>0</v>
      </c>
      <c r="I296" s="63">
        <f t="shared" si="143"/>
        <v>0</v>
      </c>
      <c r="J296" s="63">
        <f t="shared" si="143"/>
        <v>0</v>
      </c>
    </row>
    <row r="297" spans="1:10" s="37" customFormat="1" ht="14.1" customHeight="1" x14ac:dyDescent="0.2">
      <c r="A297" s="17"/>
      <c r="B297" s="17">
        <v>5111</v>
      </c>
      <c r="C297" s="17"/>
      <c r="D297" s="20"/>
      <c r="E297" s="60">
        <f>SUM(E298:E299)</f>
        <v>0</v>
      </c>
      <c r="F297" s="60">
        <f t="shared" ref="F297:J297" si="144">SUM(F298:F299)</f>
        <v>0</v>
      </c>
      <c r="G297" s="60">
        <f t="shared" si="144"/>
        <v>0</v>
      </c>
      <c r="H297" s="60">
        <f t="shared" si="144"/>
        <v>0</v>
      </c>
      <c r="I297" s="60">
        <f t="shared" si="144"/>
        <v>0</v>
      </c>
      <c r="J297" s="60">
        <f t="shared" si="144"/>
        <v>0</v>
      </c>
    </row>
    <row r="298" spans="1:10" ht="14.1" customHeight="1" x14ac:dyDescent="0.2">
      <c r="A298" s="11"/>
      <c r="B298" s="11"/>
      <c r="C298" s="12">
        <v>511133</v>
      </c>
      <c r="D298" s="13" t="s">
        <v>266</v>
      </c>
      <c r="E298" s="59">
        <f>SUM(F298:G298)</f>
        <v>0</v>
      </c>
      <c r="F298" s="46"/>
      <c r="G298" s="46"/>
      <c r="H298" s="46"/>
      <c r="I298" s="46"/>
      <c r="J298" s="59">
        <f>SUM(H298:I298)</f>
        <v>0</v>
      </c>
    </row>
    <row r="299" spans="1:10" ht="14.1" customHeight="1" x14ac:dyDescent="0.2">
      <c r="A299" s="11"/>
      <c r="B299" s="11"/>
      <c r="C299" s="11"/>
      <c r="D299" s="14"/>
      <c r="E299" s="59">
        <f>SUM(F299:G299)</f>
        <v>0</v>
      </c>
      <c r="F299" s="46"/>
      <c r="G299" s="46"/>
      <c r="H299" s="46"/>
      <c r="I299" s="46"/>
      <c r="J299" s="59">
        <f>SUM(H299:I299)</f>
        <v>0</v>
      </c>
    </row>
    <row r="300" spans="1:10" s="37" customFormat="1" ht="14.1" customHeight="1" x14ac:dyDescent="0.2">
      <c r="A300" s="17"/>
      <c r="B300" s="17">
        <v>5112</v>
      </c>
      <c r="C300" s="17"/>
      <c r="D300" s="7" t="s">
        <v>187</v>
      </c>
      <c r="E300" s="58">
        <f>SUM(E301:E302)</f>
        <v>0</v>
      </c>
      <c r="F300" s="58">
        <f t="shared" ref="F300:J300" si="145">SUM(F301:F302)</f>
        <v>0</v>
      </c>
      <c r="G300" s="58">
        <f t="shared" si="145"/>
        <v>0</v>
      </c>
      <c r="H300" s="58">
        <f t="shared" si="145"/>
        <v>0</v>
      </c>
      <c r="I300" s="58">
        <f t="shared" si="145"/>
        <v>0</v>
      </c>
      <c r="J300" s="58">
        <f t="shared" si="145"/>
        <v>0</v>
      </c>
    </row>
    <row r="301" spans="1:10" ht="14.1" customHeight="1" x14ac:dyDescent="0.2">
      <c r="A301" s="16"/>
      <c r="B301" s="16"/>
      <c r="C301" s="16">
        <v>511221</v>
      </c>
      <c r="D301" s="5" t="s">
        <v>188</v>
      </c>
      <c r="E301" s="59">
        <f>SUM(F301:G301)</f>
        <v>0</v>
      </c>
      <c r="F301" s="39"/>
      <c r="G301" s="39"/>
      <c r="H301" s="39"/>
      <c r="I301" s="39"/>
      <c r="J301" s="59">
        <f>SUM(H301:I301)</f>
        <v>0</v>
      </c>
    </row>
    <row r="302" spans="1:10" ht="14.1" customHeight="1" x14ac:dyDescent="0.2">
      <c r="A302" s="16"/>
      <c r="B302" s="16"/>
      <c r="C302" s="16">
        <v>511223</v>
      </c>
      <c r="D302" s="5" t="s">
        <v>189</v>
      </c>
      <c r="E302" s="59">
        <f>SUM(F302:G302)</f>
        <v>0</v>
      </c>
      <c r="F302" s="39"/>
      <c r="G302" s="39"/>
      <c r="H302" s="39"/>
      <c r="I302" s="39"/>
      <c r="J302" s="59">
        <f>SUM(H302:I302)</f>
        <v>0</v>
      </c>
    </row>
    <row r="303" spans="1:10" ht="35.1" customHeight="1" x14ac:dyDescent="0.2">
      <c r="A303" s="54" t="s">
        <v>2</v>
      </c>
      <c r="B303" s="54" t="s">
        <v>3</v>
      </c>
      <c r="C303" s="54" t="s">
        <v>4</v>
      </c>
      <c r="D303" s="2" t="s">
        <v>5</v>
      </c>
      <c r="E303" s="54" t="s">
        <v>6</v>
      </c>
      <c r="F303" s="55" t="s">
        <v>7</v>
      </c>
      <c r="G303" s="55" t="s">
        <v>8</v>
      </c>
      <c r="H303" s="55" t="s">
        <v>9</v>
      </c>
      <c r="I303" s="55" t="s">
        <v>10</v>
      </c>
      <c r="J303" s="55" t="s">
        <v>11</v>
      </c>
    </row>
    <row r="304" spans="1:10" ht="14.1" customHeight="1" x14ac:dyDescent="0.2">
      <c r="A304" s="30">
        <v>1</v>
      </c>
      <c r="B304" s="30">
        <v>2</v>
      </c>
      <c r="C304" s="30">
        <v>3</v>
      </c>
      <c r="D304" s="1">
        <v>4</v>
      </c>
      <c r="E304" s="30">
        <v>5</v>
      </c>
      <c r="F304" s="31">
        <v>6</v>
      </c>
      <c r="G304" s="31">
        <v>7</v>
      </c>
      <c r="H304" s="31">
        <v>8</v>
      </c>
      <c r="I304" s="31">
        <v>9</v>
      </c>
      <c r="J304" s="31">
        <v>10</v>
      </c>
    </row>
    <row r="305" spans="1:10" s="33" customFormat="1" ht="14.1" customHeight="1" x14ac:dyDescent="0.2">
      <c r="A305" s="3">
        <v>512</v>
      </c>
      <c r="B305" s="3"/>
      <c r="C305" s="3"/>
      <c r="D305" s="6" t="s">
        <v>190</v>
      </c>
      <c r="E305" s="63">
        <f>SUM(E306,E309,E320,E322,E324,E328,E330)</f>
        <v>0</v>
      </c>
      <c r="F305" s="63">
        <f t="shared" ref="F305:J305" si="146">SUM(F306,F309,F320,F322,F324,F328,F330)</f>
        <v>0</v>
      </c>
      <c r="G305" s="63">
        <f t="shared" si="146"/>
        <v>0</v>
      </c>
      <c r="H305" s="63">
        <f t="shared" si="146"/>
        <v>0</v>
      </c>
      <c r="I305" s="63">
        <f t="shared" si="146"/>
        <v>0</v>
      </c>
      <c r="J305" s="63">
        <f t="shared" si="146"/>
        <v>0</v>
      </c>
    </row>
    <row r="306" spans="1:10" s="37" customFormat="1" ht="14.1" customHeight="1" x14ac:dyDescent="0.2">
      <c r="A306" s="17"/>
      <c r="B306" s="17">
        <v>5121</v>
      </c>
      <c r="C306" s="17"/>
      <c r="D306" s="7" t="s">
        <v>191</v>
      </c>
      <c r="E306" s="58">
        <f>SUM(E307:E308)</f>
        <v>0</v>
      </c>
      <c r="F306" s="58">
        <f t="shared" ref="F306:J306" si="147">SUM(F307:F308)</f>
        <v>0</v>
      </c>
      <c r="G306" s="58">
        <f t="shared" si="147"/>
        <v>0</v>
      </c>
      <c r="H306" s="58">
        <f t="shared" si="147"/>
        <v>0</v>
      </c>
      <c r="I306" s="58">
        <f t="shared" si="147"/>
        <v>0</v>
      </c>
      <c r="J306" s="58">
        <f t="shared" si="147"/>
        <v>0</v>
      </c>
    </row>
    <row r="307" spans="1:10" ht="14.1" customHeight="1" x14ac:dyDescent="0.2">
      <c r="A307" s="16"/>
      <c r="B307" s="16"/>
      <c r="C307" s="16">
        <v>512111</v>
      </c>
      <c r="D307" s="5" t="s">
        <v>192</v>
      </c>
      <c r="E307" s="59">
        <f>SUM(F307:G307)</f>
        <v>0</v>
      </c>
      <c r="F307" s="39"/>
      <c r="G307" s="39"/>
      <c r="H307" s="39"/>
      <c r="I307" s="39"/>
      <c r="J307" s="59">
        <f>SUM(H307:I307)</f>
        <v>0</v>
      </c>
    </row>
    <row r="308" spans="1:10" ht="14.1" customHeight="1" x14ac:dyDescent="0.2">
      <c r="A308" s="16"/>
      <c r="B308" s="16"/>
      <c r="C308" s="16">
        <v>512115</v>
      </c>
      <c r="D308" s="5" t="s">
        <v>193</v>
      </c>
      <c r="E308" s="59">
        <f>SUM(F308:G308)</f>
        <v>0</v>
      </c>
      <c r="F308" s="39"/>
      <c r="G308" s="39"/>
      <c r="H308" s="39"/>
      <c r="I308" s="39"/>
      <c r="J308" s="59">
        <f>SUM(H308:I308)</f>
        <v>0</v>
      </c>
    </row>
    <row r="309" spans="1:10" s="37" customFormat="1" ht="14.1" customHeight="1" x14ac:dyDescent="0.2">
      <c r="A309" s="17"/>
      <c r="B309" s="17">
        <v>5122</v>
      </c>
      <c r="C309" s="17"/>
      <c r="D309" s="7" t="s">
        <v>194</v>
      </c>
      <c r="E309" s="58">
        <f>SUM(E310:E319)</f>
        <v>0</v>
      </c>
      <c r="F309" s="58">
        <f t="shared" ref="F309:J309" si="148">SUM(F310:F319)</f>
        <v>0</v>
      </c>
      <c r="G309" s="58">
        <f t="shared" si="148"/>
        <v>0</v>
      </c>
      <c r="H309" s="58">
        <f t="shared" si="148"/>
        <v>0</v>
      </c>
      <c r="I309" s="58">
        <f t="shared" si="148"/>
        <v>0</v>
      </c>
      <c r="J309" s="58">
        <f t="shared" si="148"/>
        <v>0</v>
      </c>
    </row>
    <row r="310" spans="1:10" ht="14.1" customHeight="1" x14ac:dyDescent="0.2">
      <c r="A310" s="16"/>
      <c r="B310" s="16"/>
      <c r="C310" s="16">
        <v>512211</v>
      </c>
      <c r="D310" s="5" t="s">
        <v>195</v>
      </c>
      <c r="E310" s="59">
        <f>SUM(F310:G310)</f>
        <v>0</v>
      </c>
      <c r="F310" s="39"/>
      <c r="G310" s="39"/>
      <c r="H310" s="39"/>
      <c r="I310" s="39"/>
      <c r="J310" s="59">
        <f>SUM(H310:I310)</f>
        <v>0</v>
      </c>
    </row>
    <row r="311" spans="1:10" ht="14.1" customHeight="1" x14ac:dyDescent="0.2">
      <c r="A311" s="16"/>
      <c r="B311" s="16"/>
      <c r="C311" s="16">
        <v>512212</v>
      </c>
      <c r="D311" s="5" t="s">
        <v>314</v>
      </c>
      <c r="E311" s="59">
        <f t="shared" ref="E311:E319" si="149">SUM(F311:G311)</f>
        <v>0</v>
      </c>
      <c r="F311" s="66"/>
      <c r="G311" s="39"/>
      <c r="H311" s="39"/>
      <c r="I311" s="39"/>
      <c r="J311" s="59">
        <f t="shared" ref="J311:J319" si="150">SUM(H311:I311)</f>
        <v>0</v>
      </c>
    </row>
    <row r="312" spans="1:10" ht="14.1" customHeight="1" x14ac:dyDescent="0.2">
      <c r="A312" s="16"/>
      <c r="B312" s="16"/>
      <c r="C312" s="16">
        <v>512221</v>
      </c>
      <c r="D312" s="5" t="s">
        <v>196</v>
      </c>
      <c r="E312" s="59">
        <f t="shared" si="149"/>
        <v>0</v>
      </c>
      <c r="F312" s="39"/>
      <c r="G312" s="39"/>
      <c r="H312" s="39"/>
      <c r="I312" s="39"/>
      <c r="J312" s="59">
        <f t="shared" si="150"/>
        <v>0</v>
      </c>
    </row>
    <row r="313" spans="1:10" ht="14.1" customHeight="1" x14ac:dyDescent="0.2">
      <c r="A313" s="16"/>
      <c r="B313" s="16"/>
      <c r="C313" s="16">
        <v>512222</v>
      </c>
      <c r="D313" s="5" t="s">
        <v>232</v>
      </c>
      <c r="E313" s="59">
        <f t="shared" si="149"/>
        <v>0</v>
      </c>
      <c r="F313" s="39"/>
      <c r="G313" s="39"/>
      <c r="H313" s="39"/>
      <c r="I313" s="39"/>
      <c r="J313" s="59">
        <f t="shared" si="150"/>
        <v>0</v>
      </c>
    </row>
    <row r="314" spans="1:10" ht="14.1" customHeight="1" x14ac:dyDescent="0.2">
      <c r="A314" s="16"/>
      <c r="B314" s="16"/>
      <c r="C314" s="16">
        <v>512223</v>
      </c>
      <c r="D314" s="5" t="s">
        <v>233</v>
      </c>
      <c r="E314" s="59">
        <f t="shared" si="149"/>
        <v>0</v>
      </c>
      <c r="F314" s="39"/>
      <c r="G314" s="39"/>
      <c r="H314" s="39"/>
      <c r="I314" s="39"/>
      <c r="J314" s="59">
        <f t="shared" si="150"/>
        <v>0</v>
      </c>
    </row>
    <row r="315" spans="1:10" ht="14.1" customHeight="1" x14ac:dyDescent="0.2">
      <c r="A315" s="16"/>
      <c r="B315" s="16"/>
      <c r="C315" s="16">
        <v>512230</v>
      </c>
      <c r="D315" s="5" t="s">
        <v>234</v>
      </c>
      <c r="E315" s="59">
        <f t="shared" si="149"/>
        <v>0</v>
      </c>
      <c r="F315" s="39"/>
      <c r="G315" s="39"/>
      <c r="H315" s="39"/>
      <c r="I315" s="39"/>
      <c r="J315" s="59">
        <f t="shared" si="150"/>
        <v>0</v>
      </c>
    </row>
    <row r="316" spans="1:10" ht="14.1" customHeight="1" x14ac:dyDescent="0.2">
      <c r="A316" s="16"/>
      <c r="B316" s="16"/>
      <c r="C316" s="16">
        <v>512241</v>
      </c>
      <c r="D316" s="5" t="s">
        <v>197</v>
      </c>
      <c r="E316" s="59">
        <f t="shared" si="149"/>
        <v>0</v>
      </c>
      <c r="F316" s="39"/>
      <c r="G316" s="39"/>
      <c r="H316" s="39"/>
      <c r="I316" s="39"/>
      <c r="J316" s="59">
        <f t="shared" si="150"/>
        <v>0</v>
      </c>
    </row>
    <row r="317" spans="1:10" ht="14.1" customHeight="1" x14ac:dyDescent="0.2">
      <c r="A317" s="16"/>
      <c r="B317" s="16"/>
      <c r="C317" s="16">
        <v>512242</v>
      </c>
      <c r="D317" s="5" t="s">
        <v>235</v>
      </c>
      <c r="E317" s="59">
        <f t="shared" si="149"/>
        <v>0</v>
      </c>
      <c r="F317" s="39"/>
      <c r="G317" s="39"/>
      <c r="H317" s="39"/>
      <c r="I317" s="39"/>
      <c r="J317" s="59">
        <f t="shared" si="150"/>
        <v>0</v>
      </c>
    </row>
    <row r="318" spans="1:10" ht="14.1" customHeight="1" x14ac:dyDescent="0.2">
      <c r="A318" s="16"/>
      <c r="B318" s="16"/>
      <c r="C318" s="16">
        <v>512251</v>
      </c>
      <c r="D318" s="5" t="s">
        <v>198</v>
      </c>
      <c r="E318" s="59">
        <f t="shared" si="149"/>
        <v>0</v>
      </c>
      <c r="F318" s="39"/>
      <c r="G318" s="39"/>
      <c r="H318" s="39"/>
      <c r="I318" s="39"/>
      <c r="J318" s="59">
        <f t="shared" si="150"/>
        <v>0</v>
      </c>
    </row>
    <row r="319" spans="1:10" ht="14.1" customHeight="1" x14ac:dyDescent="0.2">
      <c r="A319" s="16"/>
      <c r="B319" s="16"/>
      <c r="C319" s="16">
        <v>512252</v>
      </c>
      <c r="D319" s="5" t="s">
        <v>199</v>
      </c>
      <c r="E319" s="59">
        <f t="shared" si="149"/>
        <v>0</v>
      </c>
      <c r="F319" s="39"/>
      <c r="G319" s="39"/>
      <c r="H319" s="39"/>
      <c r="I319" s="39"/>
      <c r="J319" s="59">
        <f t="shared" si="150"/>
        <v>0</v>
      </c>
    </row>
    <row r="320" spans="1:10" s="37" customFormat="1" ht="14.1" customHeight="1" x14ac:dyDescent="0.2">
      <c r="A320" s="17"/>
      <c r="B320" s="17">
        <v>5124</v>
      </c>
      <c r="C320" s="17"/>
      <c r="D320" s="7" t="s">
        <v>236</v>
      </c>
      <c r="E320" s="58">
        <f>SUM(E321)</f>
        <v>0</v>
      </c>
      <c r="F320" s="58">
        <f t="shared" ref="F320:J320" si="151">SUM(F321)</f>
        <v>0</v>
      </c>
      <c r="G320" s="58">
        <f t="shared" si="151"/>
        <v>0</v>
      </c>
      <c r="H320" s="58">
        <f t="shared" si="151"/>
        <v>0</v>
      </c>
      <c r="I320" s="58">
        <f t="shared" si="151"/>
        <v>0</v>
      </c>
      <c r="J320" s="58">
        <f t="shared" si="151"/>
        <v>0</v>
      </c>
    </row>
    <row r="321" spans="1:10" ht="14.1" customHeight="1" x14ac:dyDescent="0.2">
      <c r="A321" s="16"/>
      <c r="B321" s="16"/>
      <c r="C321" s="16">
        <v>512411</v>
      </c>
      <c r="D321" s="5" t="s">
        <v>236</v>
      </c>
      <c r="E321" s="59">
        <f>SUM(F321:G321)</f>
        <v>0</v>
      </c>
      <c r="F321" s="39"/>
      <c r="G321" s="39"/>
      <c r="H321" s="39"/>
      <c r="I321" s="39"/>
      <c r="J321" s="59">
        <f>SUM(H321:I321)</f>
        <v>0</v>
      </c>
    </row>
    <row r="322" spans="1:10" s="37" customFormat="1" ht="14.1" customHeight="1" x14ac:dyDescent="0.2">
      <c r="A322" s="17"/>
      <c r="B322" s="17">
        <v>5125</v>
      </c>
      <c r="C322" s="17"/>
      <c r="D322" s="7" t="s">
        <v>200</v>
      </c>
      <c r="E322" s="58">
        <f>SUM(E323)</f>
        <v>0</v>
      </c>
      <c r="F322" s="58">
        <f t="shared" ref="F322:J322" si="152">SUM(F323)</f>
        <v>0</v>
      </c>
      <c r="G322" s="58">
        <f t="shared" si="152"/>
        <v>0</v>
      </c>
      <c r="H322" s="58">
        <f t="shared" si="152"/>
        <v>0</v>
      </c>
      <c r="I322" s="58">
        <f t="shared" si="152"/>
        <v>0</v>
      </c>
      <c r="J322" s="58">
        <f t="shared" si="152"/>
        <v>0</v>
      </c>
    </row>
    <row r="323" spans="1:10" ht="14.1" customHeight="1" x14ac:dyDescent="0.2">
      <c r="A323" s="16"/>
      <c r="B323" s="16"/>
      <c r="C323" s="16">
        <v>512511</v>
      </c>
      <c r="D323" s="5" t="s">
        <v>200</v>
      </c>
      <c r="E323" s="59">
        <f>SUM(F323:G323)</f>
        <v>0</v>
      </c>
      <c r="F323" s="39"/>
      <c r="G323" s="39"/>
      <c r="H323" s="39"/>
      <c r="I323" s="39"/>
      <c r="J323" s="59">
        <f>SUM(H323:I323)</f>
        <v>0</v>
      </c>
    </row>
    <row r="324" spans="1:10" s="37" customFormat="1" ht="14.1" customHeight="1" x14ac:dyDescent="0.2">
      <c r="A324" s="17"/>
      <c r="B324" s="17">
        <v>5126</v>
      </c>
      <c r="C324" s="17"/>
      <c r="D324" s="7" t="s">
        <v>201</v>
      </c>
      <c r="E324" s="58">
        <f>SUM(E325:E327)</f>
        <v>0</v>
      </c>
      <c r="F324" s="58">
        <f t="shared" ref="F324:J324" si="153">SUM(F325:F327)</f>
        <v>0</v>
      </c>
      <c r="G324" s="58">
        <f t="shared" si="153"/>
        <v>0</v>
      </c>
      <c r="H324" s="58">
        <f t="shared" si="153"/>
        <v>0</v>
      </c>
      <c r="I324" s="58">
        <f t="shared" si="153"/>
        <v>0</v>
      </c>
      <c r="J324" s="58">
        <f t="shared" si="153"/>
        <v>0</v>
      </c>
    </row>
    <row r="325" spans="1:10" ht="14.1" customHeight="1" x14ac:dyDescent="0.2">
      <c r="A325" s="16"/>
      <c r="B325" s="16"/>
      <c r="C325" s="16">
        <v>512611</v>
      </c>
      <c r="D325" s="5" t="s">
        <v>321</v>
      </c>
      <c r="E325" s="59">
        <f>SUM(F325:G325)</f>
        <v>0</v>
      </c>
      <c r="F325" s="66"/>
      <c r="G325" s="39"/>
      <c r="H325" s="39"/>
      <c r="I325" s="39"/>
      <c r="J325" s="59">
        <f>SUM(H325:I325)</f>
        <v>0</v>
      </c>
    </row>
    <row r="326" spans="1:10" ht="14.1" customHeight="1" x14ac:dyDescent="0.2">
      <c r="A326" s="16"/>
      <c r="B326" s="16"/>
      <c r="C326" s="16">
        <v>512631</v>
      </c>
      <c r="D326" s="5" t="s">
        <v>322</v>
      </c>
      <c r="E326" s="59">
        <f t="shared" ref="E326:E327" si="154">SUM(F326:G326)</f>
        <v>0</v>
      </c>
      <c r="F326" s="39"/>
      <c r="G326" s="39"/>
      <c r="H326" s="39"/>
      <c r="I326" s="39"/>
      <c r="J326" s="59">
        <f t="shared" ref="J326:J327" si="155">SUM(H326:I326)</f>
        <v>0</v>
      </c>
    </row>
    <row r="327" spans="1:10" ht="14.1" customHeight="1" x14ac:dyDescent="0.2">
      <c r="A327" s="16"/>
      <c r="B327" s="16"/>
      <c r="C327" s="16">
        <v>512641</v>
      </c>
      <c r="D327" s="5" t="s">
        <v>323</v>
      </c>
      <c r="E327" s="59">
        <f t="shared" si="154"/>
        <v>0</v>
      </c>
      <c r="F327" s="39"/>
      <c r="G327" s="39"/>
      <c r="H327" s="39"/>
      <c r="I327" s="39"/>
      <c r="J327" s="59">
        <f t="shared" si="155"/>
        <v>0</v>
      </c>
    </row>
    <row r="328" spans="1:10" s="37" customFormat="1" ht="14.1" customHeight="1" x14ac:dyDescent="0.2">
      <c r="A328" s="17"/>
      <c r="B328" s="17">
        <v>5128</v>
      </c>
      <c r="C328" s="17"/>
      <c r="D328" s="7" t="s">
        <v>202</v>
      </c>
      <c r="E328" s="58">
        <f>SUM(E329)</f>
        <v>0</v>
      </c>
      <c r="F328" s="58">
        <f t="shared" ref="F328:J328" si="156">SUM(F329)</f>
        <v>0</v>
      </c>
      <c r="G328" s="58">
        <f t="shared" si="156"/>
        <v>0</v>
      </c>
      <c r="H328" s="58">
        <f t="shared" si="156"/>
        <v>0</v>
      </c>
      <c r="I328" s="58">
        <f t="shared" si="156"/>
        <v>0</v>
      </c>
      <c r="J328" s="58">
        <f t="shared" si="156"/>
        <v>0</v>
      </c>
    </row>
    <row r="329" spans="1:10" ht="14.1" customHeight="1" x14ac:dyDescent="0.2">
      <c r="A329" s="16"/>
      <c r="B329" s="16"/>
      <c r="C329" s="16">
        <v>512811</v>
      </c>
      <c r="D329" s="5" t="s">
        <v>202</v>
      </c>
      <c r="E329" s="59">
        <f>SUM(F329:G329)</f>
        <v>0</v>
      </c>
      <c r="F329" s="39"/>
      <c r="G329" s="39"/>
      <c r="H329" s="39"/>
      <c r="I329" s="39"/>
      <c r="J329" s="59">
        <f>SUM(H329:I329)</f>
        <v>0</v>
      </c>
    </row>
    <row r="330" spans="1:10" s="37" customFormat="1" ht="14.1" customHeight="1" x14ac:dyDescent="0.2">
      <c r="A330" s="17"/>
      <c r="B330" s="17">
        <v>5129</v>
      </c>
      <c r="C330" s="17"/>
      <c r="D330" s="21" t="s">
        <v>203</v>
      </c>
      <c r="E330" s="58">
        <f>SUM(E331:E336)</f>
        <v>0</v>
      </c>
      <c r="F330" s="58">
        <f t="shared" ref="F330:J330" si="157">SUM(F331:F336)</f>
        <v>0</v>
      </c>
      <c r="G330" s="58">
        <f t="shared" si="157"/>
        <v>0</v>
      </c>
      <c r="H330" s="58">
        <f t="shared" si="157"/>
        <v>0</v>
      </c>
      <c r="I330" s="58">
        <f t="shared" si="157"/>
        <v>0</v>
      </c>
      <c r="J330" s="58">
        <f t="shared" si="157"/>
        <v>0</v>
      </c>
    </row>
    <row r="331" spans="1:10" ht="14.1" customHeight="1" x14ac:dyDescent="0.2">
      <c r="A331" s="16"/>
      <c r="B331" s="16"/>
      <c r="C331" s="16">
        <v>512911</v>
      </c>
      <c r="D331" s="5" t="s">
        <v>317</v>
      </c>
      <c r="E331" s="59">
        <f>SUM(F331:G331)</f>
        <v>0</v>
      </c>
      <c r="F331" s="39"/>
      <c r="G331" s="39"/>
      <c r="H331" s="39"/>
      <c r="I331" s="39"/>
      <c r="J331" s="59">
        <f>SUM(H331:I331)</f>
        <v>0</v>
      </c>
    </row>
    <row r="332" spans="1:10" ht="14.1" customHeight="1" x14ac:dyDescent="0.2">
      <c r="A332" s="16"/>
      <c r="B332" s="16"/>
      <c r="C332" s="16">
        <v>512921</v>
      </c>
      <c r="D332" s="5" t="s">
        <v>318</v>
      </c>
      <c r="E332" s="59">
        <f t="shared" ref="E332:E336" si="158">SUM(F332:G332)</f>
        <v>0</v>
      </c>
      <c r="F332" s="39"/>
      <c r="G332" s="39"/>
      <c r="H332" s="39"/>
      <c r="I332" s="39"/>
      <c r="J332" s="59">
        <f t="shared" ref="J332:J336" si="159">SUM(H332:I332)</f>
        <v>0</v>
      </c>
    </row>
    <row r="333" spans="1:10" ht="14.1" customHeight="1" x14ac:dyDescent="0.2">
      <c r="A333" s="16"/>
      <c r="B333" s="16"/>
      <c r="C333" s="16">
        <v>512931</v>
      </c>
      <c r="D333" s="5" t="s">
        <v>319</v>
      </c>
      <c r="E333" s="59">
        <f t="shared" si="158"/>
        <v>0</v>
      </c>
      <c r="F333" s="39"/>
      <c r="G333" s="39"/>
      <c r="H333" s="39"/>
      <c r="I333" s="39"/>
      <c r="J333" s="59">
        <f t="shared" si="159"/>
        <v>0</v>
      </c>
    </row>
    <row r="334" spans="1:10" ht="14.1" customHeight="1" x14ac:dyDescent="0.2">
      <c r="A334" s="16"/>
      <c r="B334" s="16"/>
      <c r="C334" s="16">
        <v>512932</v>
      </c>
      <c r="D334" s="5" t="s">
        <v>320</v>
      </c>
      <c r="E334" s="59">
        <f t="shared" si="158"/>
        <v>0</v>
      </c>
      <c r="F334" s="39"/>
      <c r="G334" s="39"/>
      <c r="H334" s="39"/>
      <c r="I334" s="39"/>
      <c r="J334" s="59">
        <f t="shared" si="159"/>
        <v>0</v>
      </c>
    </row>
    <row r="335" spans="1:10" ht="14.1" customHeight="1" x14ac:dyDescent="0.2">
      <c r="A335" s="16"/>
      <c r="B335" s="16"/>
      <c r="C335" s="16">
        <v>512933</v>
      </c>
      <c r="D335" s="5" t="s">
        <v>204</v>
      </c>
      <c r="E335" s="59">
        <f t="shared" si="158"/>
        <v>0</v>
      </c>
      <c r="F335" s="39"/>
      <c r="G335" s="39"/>
      <c r="H335" s="39"/>
      <c r="I335" s="39"/>
      <c r="J335" s="59">
        <f t="shared" si="159"/>
        <v>0</v>
      </c>
    </row>
    <row r="336" spans="1:10" ht="14.1" customHeight="1" x14ac:dyDescent="0.2">
      <c r="A336" s="16"/>
      <c r="B336" s="16"/>
      <c r="C336" s="16">
        <v>512941</v>
      </c>
      <c r="D336" s="5" t="s">
        <v>205</v>
      </c>
      <c r="E336" s="59">
        <f t="shared" si="158"/>
        <v>0</v>
      </c>
      <c r="F336" s="39"/>
      <c r="G336" s="39"/>
      <c r="H336" s="39"/>
      <c r="I336" s="39"/>
      <c r="J336" s="59">
        <f t="shared" si="159"/>
        <v>0</v>
      </c>
    </row>
    <row r="337" spans="1:10" s="33" customFormat="1" ht="14.1" customHeight="1" x14ac:dyDescent="0.2">
      <c r="A337" s="3">
        <v>515</v>
      </c>
      <c r="B337" s="3"/>
      <c r="C337" s="3"/>
      <c r="D337" s="6" t="s">
        <v>206</v>
      </c>
      <c r="E337" s="63">
        <f>SUM(E338)</f>
        <v>0</v>
      </c>
      <c r="F337" s="63">
        <f t="shared" ref="F337:J337" si="160">SUM(F338)</f>
        <v>0</v>
      </c>
      <c r="G337" s="63">
        <f t="shared" si="160"/>
        <v>0</v>
      </c>
      <c r="H337" s="63">
        <f t="shared" si="160"/>
        <v>0</v>
      </c>
      <c r="I337" s="63">
        <f t="shared" si="160"/>
        <v>0</v>
      </c>
      <c r="J337" s="63">
        <f t="shared" si="160"/>
        <v>0</v>
      </c>
    </row>
    <row r="338" spans="1:10" s="37" customFormat="1" ht="14.1" customHeight="1" x14ac:dyDescent="0.2">
      <c r="A338" s="17"/>
      <c r="B338" s="17">
        <v>55151</v>
      </c>
      <c r="C338" s="17"/>
      <c r="D338" s="7" t="s">
        <v>207</v>
      </c>
      <c r="E338" s="58">
        <f>SUM(E339)</f>
        <v>0</v>
      </c>
      <c r="F338" s="58">
        <f t="shared" ref="F338:J338" si="161">SUM(F339)</f>
        <v>0</v>
      </c>
      <c r="G338" s="58">
        <f t="shared" si="161"/>
        <v>0</v>
      </c>
      <c r="H338" s="58">
        <f t="shared" si="161"/>
        <v>0</v>
      </c>
      <c r="I338" s="58">
        <f t="shared" si="161"/>
        <v>0</v>
      </c>
      <c r="J338" s="58">
        <f t="shared" si="161"/>
        <v>0</v>
      </c>
    </row>
    <row r="339" spans="1:10" ht="14.1" customHeight="1" x14ac:dyDescent="0.2">
      <c r="A339" s="16"/>
      <c r="B339" s="16"/>
      <c r="C339" s="16">
        <v>515121</v>
      </c>
      <c r="D339" s="15" t="s">
        <v>267</v>
      </c>
      <c r="E339" s="59">
        <f>SUM(F339:G339)</f>
        <v>0</v>
      </c>
      <c r="F339" s="39"/>
      <c r="G339" s="39"/>
      <c r="H339" s="39"/>
      <c r="I339" s="39"/>
      <c r="J339" s="59">
        <f>SUM(H339:I339)</f>
        <v>0</v>
      </c>
    </row>
    <row r="340" spans="1:10" s="33" customFormat="1" ht="14.1" customHeight="1" x14ac:dyDescent="0.2">
      <c r="A340" s="3"/>
      <c r="B340" s="3"/>
      <c r="C340" s="3"/>
      <c r="D340" s="4" t="s">
        <v>208</v>
      </c>
      <c r="E340" s="63">
        <f>SUM(E11,E23,,E29,E34,E52,E57,E64,E105,E128,E169,E191,E229,E273,E280,E296,E305,E337)</f>
        <v>155107752</v>
      </c>
      <c r="F340" s="63">
        <f t="shared" ref="F340:J340" si="162">SUM(F11,F23,,F29,F34,F52,F57,F64,F105,F128,F169,F191,F229,F273,F280,F296,F305,F337)</f>
        <v>126449219</v>
      </c>
      <c r="G340" s="63">
        <f t="shared" si="162"/>
        <v>28658533</v>
      </c>
      <c r="H340" s="63">
        <f t="shared" si="162"/>
        <v>0</v>
      </c>
      <c r="I340" s="63">
        <f t="shared" si="162"/>
        <v>0</v>
      </c>
      <c r="J340" s="63">
        <f t="shared" si="162"/>
        <v>0</v>
      </c>
    </row>
    <row r="341" spans="1:10" ht="14.1" customHeight="1" x14ac:dyDescent="0.2"/>
    <row r="342" spans="1:10" ht="14.1" customHeight="1" x14ac:dyDescent="0.2">
      <c r="A342" s="80" t="s">
        <v>313</v>
      </c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1:10" ht="14.1" customHeight="1" x14ac:dyDescent="0.2">
      <c r="A343" s="80"/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1:10" ht="39.950000000000003" customHeight="1" x14ac:dyDescent="0.2">
      <c r="A344" s="30" t="s">
        <v>2</v>
      </c>
      <c r="B344" s="30" t="s">
        <v>3</v>
      </c>
      <c r="C344" s="30" t="s">
        <v>4</v>
      </c>
      <c r="D344" s="1" t="s">
        <v>5</v>
      </c>
      <c r="E344" s="30" t="s">
        <v>6</v>
      </c>
      <c r="F344" s="31" t="s">
        <v>7</v>
      </c>
      <c r="G344" s="31" t="s">
        <v>8</v>
      </c>
      <c r="H344" s="31" t="s">
        <v>9</v>
      </c>
      <c r="I344" s="31" t="s">
        <v>10</v>
      </c>
      <c r="J344" s="31" t="s">
        <v>11</v>
      </c>
    </row>
    <row r="345" spans="1:10" ht="14.1" customHeight="1" x14ac:dyDescent="0.2">
      <c r="A345" s="30">
        <v>1</v>
      </c>
      <c r="B345" s="30">
        <v>2</v>
      </c>
      <c r="C345" s="30">
        <v>3</v>
      </c>
      <c r="D345" s="1">
        <v>4</v>
      </c>
      <c r="E345" s="30">
        <v>5</v>
      </c>
      <c r="F345" s="31">
        <v>6</v>
      </c>
      <c r="G345" s="31">
        <v>7</v>
      </c>
      <c r="H345" s="31">
        <v>8</v>
      </c>
      <c r="I345" s="31">
        <v>9</v>
      </c>
      <c r="J345" s="31">
        <v>10</v>
      </c>
    </row>
    <row r="346" spans="1:10" s="33" customFormat="1" ht="14.1" customHeight="1" x14ac:dyDescent="0.2">
      <c r="A346" s="3">
        <v>321</v>
      </c>
      <c r="B346" s="3"/>
      <c r="C346" s="3"/>
      <c r="D346" s="24" t="s">
        <v>209</v>
      </c>
      <c r="E346" s="62">
        <f>SUM(E347)</f>
        <v>7500000</v>
      </c>
      <c r="F346" s="62">
        <f t="shared" ref="F346:J346" si="163">SUM(F347)</f>
        <v>0</v>
      </c>
      <c r="G346" s="62">
        <f t="shared" si="163"/>
        <v>7500000</v>
      </c>
      <c r="H346" s="62">
        <f t="shared" si="163"/>
        <v>0</v>
      </c>
      <c r="I346" s="62">
        <f t="shared" si="163"/>
        <v>0</v>
      </c>
      <c r="J346" s="62">
        <f t="shared" si="163"/>
        <v>0</v>
      </c>
    </row>
    <row r="347" spans="1:10" s="37" customFormat="1" ht="14.1" customHeight="1" x14ac:dyDescent="0.2">
      <c r="A347" s="17"/>
      <c r="B347" s="17">
        <v>3213</v>
      </c>
      <c r="C347" s="17"/>
      <c r="D347" s="21" t="s">
        <v>268</v>
      </c>
      <c r="E347" s="58">
        <f>SUM(E348:E349)</f>
        <v>7500000</v>
      </c>
      <c r="F347" s="58">
        <f t="shared" ref="F347:J347" si="164">SUM(F348:F349)</f>
        <v>0</v>
      </c>
      <c r="G347" s="58">
        <f t="shared" si="164"/>
        <v>7500000</v>
      </c>
      <c r="H347" s="58">
        <f t="shared" si="164"/>
        <v>0</v>
      </c>
      <c r="I347" s="58">
        <f t="shared" si="164"/>
        <v>0</v>
      </c>
      <c r="J347" s="58">
        <f t="shared" si="164"/>
        <v>0</v>
      </c>
    </row>
    <row r="348" spans="1:10" ht="14.1" customHeight="1" x14ac:dyDescent="0.2">
      <c r="A348" s="16"/>
      <c r="B348" s="16"/>
      <c r="C348" s="16" t="s">
        <v>269</v>
      </c>
      <c r="D348" s="10" t="s">
        <v>304</v>
      </c>
      <c r="E348" s="59">
        <f>SUM(F348:G348)</f>
        <v>0</v>
      </c>
      <c r="F348" s="39"/>
      <c r="G348" s="39"/>
      <c r="H348" s="39"/>
      <c r="I348" s="39"/>
      <c r="J348" s="59">
        <f>SUM(H348:I348)</f>
        <v>0</v>
      </c>
    </row>
    <row r="349" spans="1:10" ht="14.1" customHeight="1" x14ac:dyDescent="0.2">
      <c r="A349" s="16"/>
      <c r="B349" s="16"/>
      <c r="C349" s="16">
        <v>321311</v>
      </c>
      <c r="D349" s="10" t="s">
        <v>268</v>
      </c>
      <c r="E349" s="59">
        <f>SUM(F349:G349)</f>
        <v>7500000</v>
      </c>
      <c r="F349" s="39"/>
      <c r="G349" s="39">
        <v>7500000</v>
      </c>
      <c r="H349" s="39"/>
      <c r="I349" s="39"/>
      <c r="J349" s="59">
        <f>SUM(H349:I349)</f>
        <v>0</v>
      </c>
    </row>
    <row r="350" spans="1:10" s="33" customFormat="1" ht="14.1" customHeight="1" x14ac:dyDescent="0.2">
      <c r="A350" s="3">
        <v>731</v>
      </c>
      <c r="B350" s="3"/>
      <c r="C350" s="3"/>
      <c r="D350" s="23" t="s">
        <v>210</v>
      </c>
      <c r="E350" s="62">
        <f>SUM(E351)</f>
        <v>0</v>
      </c>
      <c r="F350" s="62">
        <f t="shared" ref="F350:J351" si="165">SUM(F351)</f>
        <v>0</v>
      </c>
      <c r="G350" s="62">
        <f t="shared" si="165"/>
        <v>0</v>
      </c>
      <c r="H350" s="62">
        <f t="shared" si="165"/>
        <v>0</v>
      </c>
      <c r="I350" s="62">
        <f t="shared" si="165"/>
        <v>0</v>
      </c>
      <c r="J350" s="62">
        <f t="shared" si="165"/>
        <v>0</v>
      </c>
    </row>
    <row r="351" spans="1:10" s="37" customFormat="1" ht="14.1" customHeight="1" x14ac:dyDescent="0.2">
      <c r="A351" s="17"/>
      <c r="B351" s="17">
        <v>1211</v>
      </c>
      <c r="C351" s="17"/>
      <c r="D351" s="7" t="s">
        <v>211</v>
      </c>
      <c r="E351" s="58">
        <f>SUM(E352)</f>
        <v>0</v>
      </c>
      <c r="F351" s="58">
        <f t="shared" si="165"/>
        <v>0</v>
      </c>
      <c r="G351" s="58">
        <f t="shared" si="165"/>
        <v>0</v>
      </c>
      <c r="H351" s="58">
        <f t="shared" si="165"/>
        <v>0</v>
      </c>
      <c r="I351" s="58">
        <f t="shared" si="165"/>
        <v>0</v>
      </c>
      <c r="J351" s="58">
        <f t="shared" si="165"/>
        <v>0</v>
      </c>
    </row>
    <row r="352" spans="1:10" ht="14.1" customHeight="1" x14ac:dyDescent="0.2">
      <c r="A352" s="16"/>
      <c r="B352" s="16"/>
      <c r="C352" s="16">
        <v>121113</v>
      </c>
      <c r="D352" s="10" t="s">
        <v>212</v>
      </c>
      <c r="E352" s="59">
        <f>SUM(F352:G352)</f>
        <v>0</v>
      </c>
      <c r="F352" s="39"/>
      <c r="G352" s="39"/>
      <c r="H352" s="39"/>
      <c r="I352" s="39"/>
      <c r="J352" s="59">
        <f>SUM(H352:I352)</f>
        <v>0</v>
      </c>
    </row>
    <row r="353" spans="1:10" s="33" customFormat="1" ht="14.1" customHeight="1" x14ac:dyDescent="0.2">
      <c r="A353" s="3">
        <v>732</v>
      </c>
      <c r="B353" s="3"/>
      <c r="C353" s="3"/>
      <c r="D353" s="24" t="s">
        <v>213</v>
      </c>
      <c r="E353" s="62">
        <f>SUM(E354)</f>
        <v>0</v>
      </c>
      <c r="F353" s="62">
        <f t="shared" ref="F353:J353" si="166">SUM(F354)</f>
        <v>0</v>
      </c>
      <c r="G353" s="62">
        <f t="shared" si="166"/>
        <v>0</v>
      </c>
      <c r="H353" s="62">
        <f t="shared" si="166"/>
        <v>0</v>
      </c>
      <c r="I353" s="62">
        <f t="shared" si="166"/>
        <v>0</v>
      </c>
      <c r="J353" s="62">
        <f t="shared" si="166"/>
        <v>0</v>
      </c>
    </row>
    <row r="354" spans="1:10" s="37" customFormat="1" ht="14.1" customHeight="1" x14ac:dyDescent="0.2">
      <c r="A354" s="17"/>
      <c r="B354" s="17">
        <v>7321</v>
      </c>
      <c r="C354" s="17"/>
      <c r="D354" s="7" t="s">
        <v>214</v>
      </c>
      <c r="E354" s="58">
        <f>SUM(E355)</f>
        <v>0</v>
      </c>
      <c r="F354" s="58">
        <f t="shared" ref="F354:J354" si="167">SUM(F355)</f>
        <v>0</v>
      </c>
      <c r="G354" s="58">
        <f t="shared" si="167"/>
        <v>0</v>
      </c>
      <c r="H354" s="58">
        <f t="shared" si="167"/>
        <v>0</v>
      </c>
      <c r="I354" s="58">
        <f t="shared" si="167"/>
        <v>0</v>
      </c>
      <c r="J354" s="58">
        <f t="shared" si="167"/>
        <v>0</v>
      </c>
    </row>
    <row r="355" spans="1:10" ht="14.1" customHeight="1" x14ac:dyDescent="0.2">
      <c r="A355" s="16"/>
      <c r="B355" s="16"/>
      <c r="C355" s="16">
        <v>732121</v>
      </c>
      <c r="D355" s="10" t="s">
        <v>307</v>
      </c>
      <c r="E355" s="59">
        <f>SUM(F355:G355)</f>
        <v>0</v>
      </c>
      <c r="F355" s="39"/>
      <c r="G355" s="39"/>
      <c r="H355" s="39"/>
      <c r="I355" s="39"/>
      <c r="J355" s="59">
        <f>SUM(H355:I355)</f>
        <v>0</v>
      </c>
    </row>
    <row r="356" spans="1:10" s="33" customFormat="1" ht="14.1" customHeight="1" x14ac:dyDescent="0.2">
      <c r="A356" s="3">
        <v>742</v>
      </c>
      <c r="B356" s="3"/>
      <c r="C356" s="3"/>
      <c r="D356" s="23" t="s">
        <v>215</v>
      </c>
      <c r="E356" s="62">
        <f>SUM(E357)</f>
        <v>21158533</v>
      </c>
      <c r="F356" s="62">
        <f t="shared" ref="F356:J356" si="168">SUM(F357)</f>
        <v>0</v>
      </c>
      <c r="G356" s="62">
        <f t="shared" si="168"/>
        <v>21158533</v>
      </c>
      <c r="H356" s="62">
        <f t="shared" si="168"/>
        <v>0</v>
      </c>
      <c r="I356" s="62">
        <f t="shared" si="168"/>
        <v>0</v>
      </c>
      <c r="J356" s="62">
        <f t="shared" si="168"/>
        <v>0</v>
      </c>
    </row>
    <row r="357" spans="1:10" s="37" customFormat="1" ht="14.1" customHeight="1" x14ac:dyDescent="0.2">
      <c r="A357" s="17"/>
      <c r="B357" s="17">
        <v>7423</v>
      </c>
      <c r="C357" s="17"/>
      <c r="D357" s="7" t="s">
        <v>270</v>
      </c>
      <c r="E357" s="58">
        <f>SUM(E358:E363)</f>
        <v>21158533</v>
      </c>
      <c r="F357" s="58">
        <f t="shared" ref="F357:J357" si="169">SUM(F358:F363)</f>
        <v>0</v>
      </c>
      <c r="G357" s="58">
        <f t="shared" si="169"/>
        <v>21158533</v>
      </c>
      <c r="H357" s="58">
        <f t="shared" si="169"/>
        <v>0</v>
      </c>
      <c r="I357" s="58">
        <f t="shared" si="169"/>
        <v>0</v>
      </c>
      <c r="J357" s="58">
        <f t="shared" si="169"/>
        <v>0</v>
      </c>
    </row>
    <row r="358" spans="1:10" ht="14.1" customHeight="1" x14ac:dyDescent="0.2">
      <c r="A358" s="16"/>
      <c r="B358" s="16"/>
      <c r="C358" s="16">
        <v>742321</v>
      </c>
      <c r="D358" s="5" t="s">
        <v>271</v>
      </c>
      <c r="E358" s="59">
        <f>SUM(F358:G358)</f>
        <v>17578533</v>
      </c>
      <c r="F358" s="39"/>
      <c r="G358" s="39">
        <v>17578533</v>
      </c>
      <c r="H358" s="39"/>
      <c r="I358" s="39"/>
      <c r="J358" s="59">
        <f>SUM(H358:I358)</f>
        <v>0</v>
      </c>
    </row>
    <row r="359" spans="1:10" ht="14.1" customHeight="1" x14ac:dyDescent="0.2">
      <c r="A359" s="16"/>
      <c r="B359" s="16"/>
      <c r="C359" s="16" t="s">
        <v>272</v>
      </c>
      <c r="D359" s="5" t="s">
        <v>273</v>
      </c>
      <c r="E359" s="59">
        <f t="shared" ref="E359:E363" si="170">SUM(F359:G359)</f>
        <v>1100000</v>
      </c>
      <c r="F359" s="39"/>
      <c r="G359" s="39">
        <v>1100000</v>
      </c>
      <c r="H359" s="39"/>
      <c r="I359" s="39"/>
      <c r="J359" s="59">
        <f t="shared" ref="J359:J363" si="171">SUM(H359:I359)</f>
        <v>0</v>
      </c>
    </row>
    <row r="360" spans="1:10" ht="14.1" customHeight="1" x14ac:dyDescent="0.2">
      <c r="A360" s="16"/>
      <c r="B360" s="16"/>
      <c r="C360" s="16" t="s">
        <v>274</v>
      </c>
      <c r="D360" s="5" t="s">
        <v>275</v>
      </c>
      <c r="E360" s="59">
        <f t="shared" si="170"/>
        <v>30000</v>
      </c>
      <c r="F360" s="39"/>
      <c r="G360" s="39">
        <v>30000</v>
      </c>
      <c r="H360" s="39"/>
      <c r="I360" s="39"/>
      <c r="J360" s="59">
        <f t="shared" si="171"/>
        <v>0</v>
      </c>
    </row>
    <row r="361" spans="1:10" ht="14.1" customHeight="1" x14ac:dyDescent="0.2">
      <c r="A361" s="16"/>
      <c r="B361" s="16"/>
      <c r="C361" s="16" t="s">
        <v>301</v>
      </c>
      <c r="D361" s="5" t="s">
        <v>299</v>
      </c>
      <c r="E361" s="59">
        <f t="shared" si="170"/>
        <v>650000</v>
      </c>
      <c r="F361" s="39"/>
      <c r="G361" s="39">
        <v>650000</v>
      </c>
      <c r="H361" s="39"/>
      <c r="I361" s="39"/>
      <c r="J361" s="59">
        <f t="shared" si="171"/>
        <v>0</v>
      </c>
    </row>
    <row r="362" spans="1:10" ht="14.1" customHeight="1" x14ac:dyDescent="0.2">
      <c r="A362" s="16"/>
      <c r="B362" s="16"/>
      <c r="C362" s="16" t="s">
        <v>305</v>
      </c>
      <c r="D362" s="5" t="s">
        <v>306</v>
      </c>
      <c r="E362" s="59">
        <f t="shared" si="170"/>
        <v>850000</v>
      </c>
      <c r="F362" s="39"/>
      <c r="G362" s="39">
        <v>850000</v>
      </c>
      <c r="H362" s="39"/>
      <c r="I362" s="39"/>
      <c r="J362" s="59">
        <f t="shared" si="171"/>
        <v>0</v>
      </c>
    </row>
    <row r="363" spans="1:10" ht="14.1" customHeight="1" x14ac:dyDescent="0.2">
      <c r="A363" s="16"/>
      <c r="B363" s="16"/>
      <c r="C363" s="16" t="s">
        <v>276</v>
      </c>
      <c r="D363" s="5" t="s">
        <v>277</v>
      </c>
      <c r="E363" s="59">
        <f t="shared" si="170"/>
        <v>950000</v>
      </c>
      <c r="F363" s="39"/>
      <c r="G363" s="39">
        <v>950000</v>
      </c>
      <c r="H363" s="39"/>
      <c r="I363" s="39"/>
      <c r="J363" s="59">
        <f t="shared" si="171"/>
        <v>0</v>
      </c>
    </row>
    <row r="364" spans="1:10" s="33" customFormat="1" ht="14.1" customHeight="1" x14ac:dyDescent="0.2">
      <c r="A364" s="3">
        <v>791</v>
      </c>
      <c r="B364" s="3"/>
      <c r="C364" s="3"/>
      <c r="D364" s="23" t="s">
        <v>216</v>
      </c>
      <c r="E364" s="62">
        <f>SUM(E365)</f>
        <v>126449219</v>
      </c>
      <c r="F364" s="62">
        <f t="shared" ref="F364:J364" si="172">SUM(F365)</f>
        <v>126449219</v>
      </c>
      <c r="G364" s="62">
        <f t="shared" si="172"/>
        <v>0</v>
      </c>
      <c r="H364" s="62">
        <f t="shared" si="172"/>
        <v>0</v>
      </c>
      <c r="I364" s="62">
        <f t="shared" si="172"/>
        <v>0</v>
      </c>
      <c r="J364" s="62">
        <f t="shared" si="172"/>
        <v>0</v>
      </c>
    </row>
    <row r="365" spans="1:10" s="37" customFormat="1" ht="14.1" customHeight="1" x14ac:dyDescent="0.2">
      <c r="A365" s="17"/>
      <c r="B365" s="17">
        <v>7911</v>
      </c>
      <c r="C365" s="17"/>
      <c r="D365" s="7" t="s">
        <v>217</v>
      </c>
      <c r="E365" s="58">
        <f>SUM(E366:E374)</f>
        <v>126449219</v>
      </c>
      <c r="F365" s="58">
        <f t="shared" ref="F365:J365" si="173">SUM(F366:F374)</f>
        <v>126449219</v>
      </c>
      <c r="G365" s="58">
        <f t="shared" si="173"/>
        <v>0</v>
      </c>
      <c r="H365" s="58">
        <f t="shared" si="173"/>
        <v>0</v>
      </c>
      <c r="I365" s="58">
        <f t="shared" si="173"/>
        <v>0</v>
      </c>
      <c r="J365" s="58">
        <f t="shared" si="173"/>
        <v>0</v>
      </c>
    </row>
    <row r="366" spans="1:10" ht="14.1" customHeight="1" x14ac:dyDescent="0.2">
      <c r="A366" s="16"/>
      <c r="B366" s="16"/>
      <c r="C366" s="16" t="s">
        <v>219</v>
      </c>
      <c r="D366" s="5" t="s">
        <v>279</v>
      </c>
      <c r="E366" s="59">
        <f>SUM(F366:G366)</f>
        <v>57000000</v>
      </c>
      <c r="F366" s="39">
        <v>57000000</v>
      </c>
      <c r="G366" s="39"/>
      <c r="H366" s="39"/>
      <c r="I366" s="39"/>
      <c r="J366" s="59">
        <f>SUM(H366:I366)</f>
        <v>0</v>
      </c>
    </row>
    <row r="367" spans="1:10" ht="14.1" customHeight="1" x14ac:dyDescent="0.2">
      <c r="A367" s="16"/>
      <c r="B367" s="16"/>
      <c r="C367" s="16" t="s">
        <v>278</v>
      </c>
      <c r="D367" s="5" t="s">
        <v>281</v>
      </c>
      <c r="E367" s="59">
        <f t="shared" ref="E367:E374" si="174">SUM(F367:G367)</f>
        <v>1806501</v>
      </c>
      <c r="F367" s="39">
        <v>1806501</v>
      </c>
      <c r="G367" s="39"/>
      <c r="H367" s="39"/>
      <c r="I367" s="39"/>
      <c r="J367" s="59">
        <f t="shared" ref="J367:J374" si="175">SUM(H367:I367)</f>
        <v>0</v>
      </c>
    </row>
    <row r="368" spans="1:10" ht="14.1" customHeight="1" x14ac:dyDescent="0.2">
      <c r="A368" s="16"/>
      <c r="B368" s="16"/>
      <c r="C368" s="16" t="s">
        <v>280</v>
      </c>
      <c r="D368" s="5" t="s">
        <v>282</v>
      </c>
      <c r="E368" s="59">
        <f t="shared" si="174"/>
        <v>56000000</v>
      </c>
      <c r="F368" s="39">
        <v>56000000</v>
      </c>
      <c r="G368" s="39"/>
      <c r="H368" s="39"/>
      <c r="I368" s="39"/>
      <c r="J368" s="59">
        <f t="shared" si="175"/>
        <v>0</v>
      </c>
    </row>
    <row r="369" spans="1:10" ht="14.1" customHeight="1" x14ac:dyDescent="0.2">
      <c r="A369" s="16"/>
      <c r="B369" s="16"/>
      <c r="C369" s="16" t="s">
        <v>283</v>
      </c>
      <c r="D369" s="5" t="s">
        <v>218</v>
      </c>
      <c r="E369" s="59">
        <f t="shared" si="174"/>
        <v>0</v>
      </c>
      <c r="F369" s="39"/>
      <c r="G369" s="39"/>
      <c r="H369" s="39"/>
      <c r="I369" s="39"/>
      <c r="J369" s="59">
        <f t="shared" si="175"/>
        <v>0</v>
      </c>
    </row>
    <row r="370" spans="1:10" ht="14.1" customHeight="1" x14ac:dyDescent="0.2">
      <c r="A370" s="16"/>
      <c r="B370" s="16"/>
      <c r="C370" s="16" t="s">
        <v>284</v>
      </c>
      <c r="D370" s="5" t="s">
        <v>308</v>
      </c>
      <c r="E370" s="59">
        <f t="shared" si="174"/>
        <v>1828725</v>
      </c>
      <c r="F370" s="39">
        <v>1828725</v>
      </c>
      <c r="G370" s="39"/>
      <c r="H370" s="39"/>
      <c r="I370" s="39"/>
      <c r="J370" s="59">
        <f t="shared" si="175"/>
        <v>0</v>
      </c>
    </row>
    <row r="371" spans="1:10" ht="14.1" customHeight="1" x14ac:dyDescent="0.2">
      <c r="A371" s="16"/>
      <c r="B371" s="16"/>
      <c r="C371" s="16" t="s">
        <v>285</v>
      </c>
      <c r="D371" s="5" t="s">
        <v>309</v>
      </c>
      <c r="E371" s="59">
        <f t="shared" si="174"/>
        <v>323493</v>
      </c>
      <c r="F371" s="39">
        <v>323493</v>
      </c>
      <c r="G371" s="39"/>
      <c r="H371" s="39"/>
      <c r="I371" s="39"/>
      <c r="J371" s="59">
        <f t="shared" si="175"/>
        <v>0</v>
      </c>
    </row>
    <row r="372" spans="1:10" ht="14.1" customHeight="1" x14ac:dyDescent="0.2">
      <c r="A372" s="16"/>
      <c r="B372" s="16"/>
      <c r="C372" s="16" t="s">
        <v>287</v>
      </c>
      <c r="D372" s="5" t="s">
        <v>286</v>
      </c>
      <c r="E372" s="59">
        <f t="shared" si="174"/>
        <v>0</v>
      </c>
      <c r="F372" s="39"/>
      <c r="G372" s="39"/>
      <c r="H372" s="39"/>
      <c r="I372" s="39"/>
      <c r="J372" s="59">
        <f t="shared" si="175"/>
        <v>0</v>
      </c>
    </row>
    <row r="373" spans="1:10" ht="14.1" customHeight="1" x14ac:dyDescent="0.2">
      <c r="A373" s="16"/>
      <c r="B373" s="16"/>
      <c r="C373" s="16" t="s">
        <v>288</v>
      </c>
      <c r="D373" s="5" t="s">
        <v>289</v>
      </c>
      <c r="E373" s="59">
        <f t="shared" si="174"/>
        <v>6555000</v>
      </c>
      <c r="F373" s="39">
        <v>6555000</v>
      </c>
      <c r="G373" s="39"/>
      <c r="H373" s="39"/>
      <c r="I373" s="39"/>
      <c r="J373" s="59">
        <f t="shared" si="175"/>
        <v>0</v>
      </c>
    </row>
    <row r="374" spans="1:10" ht="14.1" customHeight="1" x14ac:dyDescent="0.2">
      <c r="A374" s="16"/>
      <c r="B374" s="16"/>
      <c r="C374" s="16" t="s">
        <v>290</v>
      </c>
      <c r="D374" s="5" t="s">
        <v>291</v>
      </c>
      <c r="E374" s="59">
        <f t="shared" si="174"/>
        <v>2935500</v>
      </c>
      <c r="F374" s="39">
        <v>2935500</v>
      </c>
      <c r="G374" s="39"/>
      <c r="H374" s="39"/>
      <c r="I374" s="39"/>
      <c r="J374" s="59">
        <f t="shared" si="175"/>
        <v>0</v>
      </c>
    </row>
    <row r="375" spans="1:10" s="33" customFormat="1" ht="14.1" customHeight="1" x14ac:dyDescent="0.25">
      <c r="A375" s="3"/>
      <c r="B375" s="3"/>
      <c r="C375" s="3"/>
      <c r="D375" s="22" t="s">
        <v>220</v>
      </c>
      <c r="E375" s="62">
        <f>SUM(E346,E350,E353,E356,E364)</f>
        <v>155107752</v>
      </c>
      <c r="F375" s="62">
        <f t="shared" ref="F375:J375" si="176">SUM(F346,F350,F353,F356,F364)</f>
        <v>126449219</v>
      </c>
      <c r="G375" s="62">
        <f t="shared" si="176"/>
        <v>28658533</v>
      </c>
      <c r="H375" s="62">
        <f t="shared" si="176"/>
        <v>0</v>
      </c>
      <c r="I375" s="62">
        <f t="shared" si="176"/>
        <v>0</v>
      </c>
      <c r="J375" s="62">
        <f t="shared" si="176"/>
        <v>0</v>
      </c>
    </row>
    <row r="376" spans="1:10" ht="14.1" customHeight="1" x14ac:dyDescent="0.2"/>
    <row r="377" spans="1:10" ht="14.1" customHeight="1" x14ac:dyDescent="0.2">
      <c r="E377" s="76" t="s">
        <v>294</v>
      </c>
      <c r="F377" s="76"/>
      <c r="G377" s="56" t="s">
        <v>297</v>
      </c>
      <c r="H377" s="56"/>
      <c r="I377" s="56"/>
      <c r="J377" s="56"/>
    </row>
    <row r="378" spans="1:10" ht="14.1" customHeight="1" x14ac:dyDescent="0.2">
      <c r="G378" s="28" t="s">
        <v>298</v>
      </c>
    </row>
    <row r="379" spans="1:10" ht="14.1" customHeight="1" x14ac:dyDescent="0.2"/>
    <row r="380" spans="1:10" ht="14.1" customHeight="1" x14ac:dyDescent="0.2"/>
    <row r="381" spans="1:10" ht="14.1" customHeight="1" x14ac:dyDescent="0.2"/>
    <row r="382" spans="1:10" ht="14.1" customHeight="1" x14ac:dyDescent="0.2"/>
    <row r="383" spans="1:10" ht="14.1" customHeight="1" x14ac:dyDescent="0.2"/>
    <row r="384" spans="1:10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</sheetData>
  <sheetProtection sheet="1" objects="1" scenarios="1" formatCells="0"/>
  <mergeCells count="6">
    <mergeCell ref="E377:F377"/>
    <mergeCell ref="A2:C2"/>
    <mergeCell ref="A5:J6"/>
    <mergeCell ref="A7:J7"/>
    <mergeCell ref="A342:J343"/>
    <mergeCell ref="A3:C3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  <ignoredErrors>
    <ignoredError sqref="E47 E101 E94:J9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Pravna</cp:lastModifiedBy>
  <cp:lastPrinted>2021-12-16T10:20:23Z</cp:lastPrinted>
  <dcterms:created xsi:type="dcterms:W3CDTF">2019-08-05T13:53:51Z</dcterms:created>
  <dcterms:modified xsi:type="dcterms:W3CDTF">2021-12-22T13:39:27Z</dcterms:modified>
</cp:coreProperties>
</file>