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I27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<sst xmlns="http://schemas.openxmlformats.org/spreadsheetml/2006/main" count="349" uniqueCount="257">
  <si>
    <t>Синт. конто</t>
  </si>
  <si>
    <t>Суб. конто</t>
  </si>
  <si>
    <t>Опис</t>
  </si>
  <si>
    <t>Укупно по ФП</t>
  </si>
  <si>
    <t>На тарет буџета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</si>
  <si>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</si>
  <si>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</si>
  <si>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</si>
  <si>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</si>
  <si>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Накнада у натури</t>
  </si>
  <si>
    <t>Поклони за децу запослених</t>
  </si>
  <si>
    <t>Отпремнине и помоћи</t>
  </si>
  <si>
    <t>Помоћ у случају смрти запосленог или члана уже пододице</t>
  </si>
  <si>
    <t>Помоћ у медицинском лечењу запосленог или чланова породице</t>
  </si>
  <si>
    <t>Накнада за запослене</t>
  </si>
  <si>
    <t>Накнада за превоз на посао и са посла</t>
  </si>
  <si>
    <t>Награде, бонуси, и остали посебни расходи</t>
  </si>
  <si>
    <t>Јубиларне награде</t>
  </si>
  <si>
    <t>Бонуси за државне празбике</t>
  </si>
  <si>
    <t>Накнаде члановима комисија</t>
  </si>
  <si>
    <t>Трошкови платног промета и банкарских услуга</t>
  </si>
  <si>
    <t>Трошкови банкарских услуга</t>
  </si>
  <si>
    <t>Енергетске услуге</t>
  </si>
  <si>
    <t>Електрична енергија</t>
  </si>
  <si>
    <t>Гас</t>
  </si>
  <si>
    <t>Угаљ</t>
  </si>
  <si>
    <t>Комуналне услуге</t>
  </si>
  <si>
    <t>Услуге водовода и канализације</t>
  </si>
  <si>
    <t>Дератизација</t>
  </si>
  <si>
    <t>Димњачарске услуге</t>
  </si>
  <si>
    <t>Услуге заштите имовине</t>
  </si>
  <si>
    <t>Одвоз отпада</t>
  </si>
  <si>
    <t>Услуге чишћења</t>
  </si>
  <si>
    <t>Допринос за коришћење грађевинског земљишта</t>
  </si>
  <si>
    <t>ДОМ УЧЕНИКА СРЕДЊИХ ШКОЛА</t>
  </si>
  <si>
    <t>Аналит. конто</t>
  </si>
  <si>
    <t>На терет сопств. средст.</t>
  </si>
  <si>
    <t>Услуге комуникација</t>
  </si>
  <si>
    <t>Телефон, телекс и телеграф</t>
  </si>
  <si>
    <t>Интернет и сл.</t>
  </si>
  <si>
    <t>Услуге мобилног телефона</t>
  </si>
  <si>
    <t>Пошта</t>
  </si>
  <si>
    <t>Услуга доставе</t>
  </si>
  <si>
    <t>Трошкови осигурања</t>
  </si>
  <si>
    <t>Осигурање зграда</t>
  </si>
  <si>
    <t>Осигурање возила</t>
  </si>
  <si>
    <t>Осигурање опреме</t>
  </si>
  <si>
    <t>Осигурање запослених</t>
  </si>
  <si>
    <t>Осигурање трећих лица - ученика</t>
  </si>
  <si>
    <t>Трошкови службених путовања</t>
  </si>
  <si>
    <t>Дневнице</t>
  </si>
  <si>
    <t>Трошкови превоза на службеном путу</t>
  </si>
  <si>
    <t>Трошкови смештаја на службеном путу</t>
  </si>
  <si>
    <t>Остали трошкови за пословна путовања у земљи</t>
  </si>
  <si>
    <t>Трошкови путовања ученика</t>
  </si>
  <si>
    <t>Превоз ученика</t>
  </si>
  <si>
    <t>Превоз ученика који учествују на такмичењима</t>
  </si>
  <si>
    <t>Компјутерске услуге</t>
  </si>
  <si>
    <t>Услуге за израду софтвера</t>
  </si>
  <si>
    <t>Услуге одржавања рачунара</t>
  </si>
  <si>
    <t>Остале компјутерске услуге</t>
  </si>
  <si>
    <t>Услуге образовањаи усавршавања запослених</t>
  </si>
  <si>
    <t>Котизација за семинаре</t>
  </si>
  <si>
    <t>Котизација за стручна саветовања</t>
  </si>
  <si>
    <t>Остали издаци за стручно образовање</t>
  </si>
  <si>
    <t>Услуге информисања</t>
  </si>
  <si>
    <t>Услуге штампања публикација</t>
  </si>
  <si>
    <t>Остале услуге штампања - бонови</t>
  </si>
  <si>
    <t>Објављивање тендера</t>
  </si>
  <si>
    <t>Осатале услуге рекламе и пропаганде</t>
  </si>
  <si>
    <t>Стручне услуге</t>
  </si>
  <si>
    <t>Остале правне услуге</t>
  </si>
  <si>
    <t>Остале стручне услуге</t>
  </si>
  <si>
    <t>Услуге за домаћинство и угоститељство</t>
  </si>
  <si>
    <t>Хемијско чишћење</t>
  </si>
  <si>
    <t>Угоститељске услуге</t>
  </si>
  <si>
    <t>Репрезентација</t>
  </si>
  <si>
    <t>Остале опште услуге</t>
  </si>
  <si>
    <t>Специјализоване услуге</t>
  </si>
  <si>
    <t>Медицинске услуге</t>
  </si>
  <si>
    <t>Здравствена заштита по уговору</t>
  </si>
  <si>
    <t>Услуге јавног здравства - инспекција и анализа</t>
  </si>
  <si>
    <t>Услуге очувања животне средине</t>
  </si>
  <si>
    <t>Геодетске услуге</t>
  </si>
  <si>
    <t>Остале специјализоване услуге</t>
  </si>
  <si>
    <t>Текуће поправке и одржавање зграда и објеката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</si>
  <si>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</si>
  <si>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</si>
  <si>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</si>
  <si>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</si>
  <si>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</si>
  <si>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Централно грејање</t>
  </si>
  <si>
    <t>Електричне инсталације</t>
  </si>
  <si>
    <t>Радови на комуникацијским инсталацијама</t>
  </si>
  <si>
    <t>Остале услуге и материјал за поправке зграда</t>
  </si>
  <si>
    <t>Текуће поправке и одржавање осталих објеката</t>
  </si>
  <si>
    <t>Текуће поправке и одржавање опреме</t>
  </si>
  <si>
    <t>Административни материјал</t>
  </si>
  <si>
    <t>Канцеларијски материјал</t>
  </si>
  <si>
    <t>Расходи за радне униформе</t>
  </si>
  <si>
    <t>ХТЗ опрема</t>
  </si>
  <si>
    <t>Цвеће и зеленило</t>
  </si>
  <si>
    <t>Остали асминистративни материјал</t>
  </si>
  <si>
    <t>Материјал за пољопривреду</t>
  </si>
  <si>
    <t>Семе</t>
  </si>
  <si>
    <t>Остали материјал за пољопривреду</t>
  </si>
  <si>
    <t>Стручна литература за образовање запослених</t>
  </si>
  <si>
    <t>Стручна литература за редовне потребе запослених</t>
  </si>
  <si>
    <t>Материјал за образовање запослених</t>
  </si>
  <si>
    <t>Материјал за саобраћај</t>
  </si>
  <si>
    <t>Бензин</t>
  </si>
  <si>
    <t>Уља и мазива</t>
  </si>
  <si>
    <t>Остали материјал за превозна средства</t>
  </si>
  <si>
    <t>Материјал за образовање, културу и спорт</t>
  </si>
  <si>
    <t>Материјал за образовање</t>
  </si>
  <si>
    <t>Материјал за културу</t>
  </si>
  <si>
    <t>Материјал за спорт</t>
  </si>
  <si>
    <t>Медицински и лаббораторијски материјал</t>
  </si>
  <si>
    <t>Остали медицински материјал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</si>
  <si>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</si>
  <si>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</si>
  <si>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</si>
  <si>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>Намирнице за припремање хране</t>
  </si>
  <si>
    <t>Остали материјал за угоститељство</t>
  </si>
  <si>
    <t>Материјал за посебне намене</t>
  </si>
  <si>
    <t>Потрошни материјал</t>
  </si>
  <si>
    <t>Резервни делови</t>
  </si>
  <si>
    <t>Алат и инвентар</t>
  </si>
  <si>
    <t>Остали ма теријал за посебне намене</t>
  </si>
  <si>
    <t>Порез на регистрацију возила</t>
  </si>
  <si>
    <t>Остали порези</t>
  </si>
  <si>
    <t>Обавезне таксе</t>
  </si>
  <si>
    <t>Републичке таксе</t>
  </si>
  <si>
    <t>Градске таксе</t>
  </si>
  <si>
    <t>Општинске таксе</t>
  </si>
  <si>
    <t>Судске таксе</t>
  </si>
  <si>
    <t>Републичке казне</t>
  </si>
  <si>
    <t>Општинске казне</t>
  </si>
  <si>
    <t>Изградња пословних зграда и пословног простора</t>
  </si>
  <si>
    <t>Опрема за саобраћај</t>
  </si>
  <si>
    <t>Аутомобили</t>
  </si>
  <si>
    <t>Административна опрема</t>
  </si>
  <si>
    <t>Намештај</t>
  </si>
  <si>
    <t>Рачунарска опрема</t>
  </si>
  <si>
    <t>Електронска опрема</t>
  </si>
  <si>
    <t>Опрема за домаћиство</t>
  </si>
  <si>
    <t>Опрема за угоститељство</t>
  </si>
  <si>
    <t>Медицинска опрема</t>
  </si>
  <si>
    <t>Опрема за образовање,науку, културу и спорт</t>
  </si>
  <si>
    <t>Опрема за образовање</t>
  </si>
  <si>
    <t>Опрема за спорт</t>
  </si>
  <si>
    <t>Опрема за јавну безбедност</t>
  </si>
  <si>
    <t>Опрема за производњу, моторна, непокретна и немоторна опрема</t>
  </si>
  <si>
    <t>Моторна опрема</t>
  </si>
  <si>
    <t>Уграђена опрема</t>
  </si>
  <si>
    <t>Монтирана опрема</t>
  </si>
  <si>
    <t>Механичка опрема</t>
  </si>
  <si>
    <t>Немоторизовани алати</t>
  </si>
  <si>
    <t>Остале некретнине и опрема</t>
  </si>
  <si>
    <t>СВЕГА ПЛАНИРАНИ РАСХОДИ:</t>
  </si>
  <si>
    <t>Остали додаци и накнаде запосленима</t>
  </si>
  <si>
    <t>Остале накнаде у натури</t>
  </si>
  <si>
    <t>Остале накнаде трошкова запослених</t>
  </si>
  <si>
    <t>Отпремнина приликом одласка у пензију</t>
  </si>
  <si>
    <t>Остале помоћи запосленим радницима</t>
  </si>
  <si>
    <t xml:space="preserve">Остале услуге   </t>
  </si>
  <si>
    <t>Биљке</t>
  </si>
  <si>
    <t>Лекови на рецепт</t>
  </si>
  <si>
    <t>Објекти за потребе образовања</t>
  </si>
  <si>
    <t>Теренска возила</t>
  </si>
  <si>
    <t>Нераспоређени вишак прихода и примања или дефицит из ранијих година</t>
  </si>
  <si>
    <t>Текуће донације од иностраних држава</t>
  </si>
  <si>
    <t>Текуће донације од иностраних држава у корист нивоа Републике</t>
  </si>
  <si>
    <t>Текуће донације одмеђународних организација</t>
  </si>
  <si>
    <t>Текуће донације од међународних организација у корист нивоа Републике</t>
  </si>
  <si>
    <t>Споредна продаја добара и услуга која врше државне нетржишне јединице</t>
  </si>
  <si>
    <t>Приходи републичких органа и организација</t>
  </si>
  <si>
    <t>Приходи из буџета</t>
  </si>
  <si>
    <t>791111-1</t>
  </si>
  <si>
    <t>791111-2</t>
  </si>
  <si>
    <t>Приходи из буџета - партиципација</t>
  </si>
  <si>
    <t>791111-3</t>
  </si>
  <si>
    <t>Приходи из буџета - НФИ</t>
  </si>
  <si>
    <t>791111-4</t>
  </si>
  <si>
    <t>ПЛАТЕ, ДОДАЦИ И НАКНАДЕ ЗАПОСЛЕНИХ</t>
  </si>
  <si>
    <t>СОЦИЈАЛНИ ДОПР. НА ТЕРЕТ ЗАПОСЛЕНИХ</t>
  </si>
  <si>
    <t>Социјални доприноси на терет запослених</t>
  </si>
  <si>
    <t>НАКНАДА У НАТУРИ</t>
  </si>
  <si>
    <t>СОЦИЈАЛНА ДАВАЊА ЗАПОСЛЕНИМА</t>
  </si>
  <si>
    <t>НАКНАДЕ ТРОШКОВА ЗА ЗАПОСЛЕНЕ</t>
  </si>
  <si>
    <t>НАГРАДЕ, БОНУСИ И ОСТАЛИ РАСХОДИ</t>
  </si>
  <si>
    <t>СТАЛНИ ТРОШКОВИ</t>
  </si>
  <si>
    <t xml:space="preserve">ТРОШКОВИ ПУТОВАЊА    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</si>
  <si>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</si>
  <si>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</si>
  <si>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</si>
  <si>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</si>
  <si>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ПОРЕЗИ, ОБАВЕЗНЕ ТАКСЕ И КАЗНЕ</t>
  </si>
  <si>
    <t>ЗГРАДЕ И ГРАЂЕВИНСКИ ОБЈЕКТИ</t>
  </si>
  <si>
    <t>МАШИНЕ И ОПРЕМА</t>
  </si>
  <si>
    <t>ОСТАЛЕ НЕПОКРЕТНОСТИ И ОПРЕМА</t>
  </si>
  <si>
    <t>УТВРЂИВАЊЕ РЕЗУЛТАТА ПОСЛОВАЊА</t>
  </si>
  <si>
    <t>ДОНАЦИЈЕ ОД ИНОСТРАНИХ ДРЖАВА</t>
  </si>
  <si>
    <t>ДОНАЦИЈЕ ОД МЕЂУНАРОДНИХ ОРГАНИЗ.</t>
  </si>
  <si>
    <t>ПРИХОДИ ОД ПРОДАЈЕ ДОБАРА И УСЛУГА</t>
  </si>
  <si>
    <t>ПРИХОДИ ИЗ БУЏЕТА</t>
  </si>
  <si>
    <t xml:space="preserve">     СВЕГА ПЛАНИРАНИ ПРИХОДИ:</t>
  </si>
  <si>
    <t xml:space="preserve">                      У ж и ц е</t>
  </si>
  <si>
    <t>Kwige u biblioteci</t>
  </si>
  <si>
    <t>Нераспор. вишак прих. и прим. или дефицит из ранијих година</t>
  </si>
  <si>
    <t>Извршено на терет буџета</t>
  </si>
  <si>
    <t>Помоћ у медиц. лечењу запосл. или чл. породице</t>
  </si>
  <si>
    <t>Укупно извршено</t>
  </si>
  <si>
    <t>Извршено на терет сопст. средст.</t>
  </si>
  <si>
    <t>Опрема за произв., моторна, непокр. и нем. oпрема</t>
  </si>
  <si>
    <t>Прих. из буџета - текуће поправке и одрж. НФИ</t>
  </si>
  <si>
    <t>Материјал за одржав. хигијене и угоститељство</t>
  </si>
  <si>
    <t>Материјал за образов. и и запошљавање запослених</t>
  </si>
  <si>
    <t>Текуће поправке и одржав. опреме за саобраћај</t>
  </si>
  <si>
    <t>Текуће поправке и одржав. администативне опреме</t>
  </si>
  <si>
    <t>Текуће поправке и одржав. опреме за образовање</t>
  </si>
  <si>
    <t>Текуће поправке и одржав. опреме за безбедност</t>
  </si>
  <si>
    <t>Помоћ у случају оштећења или уништења имовине</t>
  </si>
  <si>
    <t>Награде за посебне резултате рада</t>
  </si>
  <si>
    <t>Остале ПТТ услуге</t>
  </si>
  <si>
    <t>Превоз у јавном саобраћају</t>
  </si>
  <si>
    <t>Такси превоз</t>
  </si>
  <si>
    <t>Превоз у граду по службеном послу</t>
  </si>
  <si>
    <t>Накнада за употребу сопственог возила</t>
  </si>
  <si>
    <t>Трошкови путовања у оквиру редовног рада</t>
  </si>
  <si>
    <t>Накнада за коришћење сопственог аутомобила</t>
  </si>
  <si>
    <t>Остали трошкови превоза у оквиру редовног рада</t>
  </si>
  <si>
    <t>Услуге за одржавање софтвера</t>
  </si>
  <si>
    <t>Правно заступање пред домаћим судовима</t>
  </si>
  <si>
    <t>Поклони</t>
  </si>
  <si>
    <t>Услуге образовања, културе и спорта</t>
  </si>
  <si>
    <t>Услуге културе</t>
  </si>
  <si>
    <t>Услуге спорта</t>
  </si>
  <si>
    <t>Остале медицинске услуге</t>
  </si>
  <si>
    <t>АМОРТИЗАЦИЈА И УПОТР. СРЕД. ЗА РАД</t>
  </si>
  <si>
    <t>Амортизација зграда и грађевинских објеката</t>
  </si>
  <si>
    <t>Амортизација опреме</t>
  </si>
  <si>
    <t>Новчане казне и пенали</t>
  </si>
  <si>
    <t>Градске казне</t>
  </si>
  <si>
    <t>Текуће попр. и одрж. произ. мот. и немот. Опреме</t>
  </si>
  <si>
    <t>425191-10</t>
  </si>
  <si>
    <t>Реконструкција прве зграде</t>
  </si>
  <si>
    <t>791111-10</t>
  </si>
  <si>
    <t>Зарада/2013</t>
  </si>
  <si>
    <t xml:space="preserve">            29.01.2015.г.</t>
  </si>
  <si>
    <t xml:space="preserve"> FINANSIJSКИ PLAN ZA 2015.G</t>
  </si>
  <si>
    <t>Канцелатијске зграде и пословни простор-КОТЛАРНИЦА</t>
  </si>
  <si>
    <t xml:space="preserve"> Приходи из буџета - отпремнина</t>
  </si>
  <si>
    <t>Председник УП;</t>
  </si>
  <si>
    <t>Радиша Марјановић</t>
  </si>
  <si>
    <t>________________________________</t>
  </si>
  <si>
    <t>PLANIRANI PRIHODI U 2015.G.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</si>
</sst>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6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i/>
      <sz val="9"/>
      <color indexed="10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Book-Cirilica"/>
      <family val="2"/>
    </font>
    <font>
      <b/>
      <sz val="14"/>
      <name val="Helvetica-Cirilica"/>
      <family val="2"/>
    </font>
    <font>
      <sz val="9"/>
      <name val="Czar Cirilica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Times New Roman"/>
      <family val="1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9"/>
      <color theme="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 wrapText="1"/>
      <protection locked="0"/>
    </xf>
    <xf numFmtId="3" fontId="1" fillId="0" borderId="11" xfId="0" applyNumberFormat="1" applyFont="1" applyBorder="1" applyAlignment="1" applyProtection="1">
      <alignment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3" fontId="1" fillId="0" borderId="16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6" fillId="35" borderId="21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 locked="0"/>
    </xf>
    <xf numFmtId="0" fontId="3" fillId="35" borderId="21" xfId="0" applyFont="1" applyFill="1" applyBorder="1" applyAlignment="1" applyProtection="1">
      <alignment horizontal="center" wrapText="1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3" fillId="35" borderId="19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1" fillId="35" borderId="17" xfId="0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horizontal="center" wrapText="1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 applyProtection="1">
      <alignment wrapText="1"/>
      <protection locked="0"/>
    </xf>
    <xf numFmtId="0" fontId="2" fillId="34" borderId="24" xfId="0" applyFont="1" applyFill="1" applyBorder="1" applyAlignment="1" applyProtection="1">
      <alignment/>
      <protection locked="0"/>
    </xf>
    <xf numFmtId="0" fontId="9" fillId="34" borderId="24" xfId="0" applyFont="1" applyFill="1" applyBorder="1" applyAlignment="1" applyProtection="1">
      <alignment/>
      <protection locked="0"/>
    </xf>
    <xf numFmtId="3" fontId="1" fillId="33" borderId="16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wrapText="1"/>
      <protection locked="0"/>
    </xf>
    <xf numFmtId="3" fontId="1" fillId="0" borderId="28" xfId="0" applyNumberFormat="1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center"/>
      <protection locked="0"/>
    </xf>
    <xf numFmtId="3" fontId="1" fillId="0" borderId="29" xfId="0" applyNumberFormat="1" applyFont="1" applyBorder="1" applyAlignment="1" applyProtection="1">
      <alignment/>
      <protection locked="0"/>
    </xf>
    <xf numFmtId="3" fontId="1" fillId="0" borderId="30" xfId="0" applyNumberFormat="1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 wrapText="1"/>
      <protection locked="0"/>
    </xf>
    <xf numFmtId="3" fontId="5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 horizontal="center" wrapText="1"/>
      <protection locked="0"/>
    </xf>
    <xf numFmtId="0" fontId="55" fillId="0" borderId="32" xfId="0" applyFont="1" applyFill="1" applyBorder="1" applyAlignment="1" applyProtection="1">
      <alignment horizontal="center" wrapText="1"/>
      <protection locked="0"/>
    </xf>
    <xf numFmtId="0" fontId="55" fillId="0" borderId="29" xfId="0" applyFont="1" applyFill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wrapText="1"/>
      <protection locked="0"/>
    </xf>
    <xf numFmtId="0" fontId="9" fillId="34" borderId="24" xfId="0" applyFont="1" applyFill="1" applyBorder="1" applyAlignment="1" applyProtection="1">
      <alignment horizontal="center"/>
      <protection locked="0"/>
    </xf>
    <xf numFmtId="3" fontId="1" fillId="33" borderId="28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wrapText="1"/>
      <protection locked="0"/>
    </xf>
    <xf numFmtId="3" fontId="1" fillId="0" borderId="33" xfId="0" applyNumberFormat="1" applyFont="1" applyBorder="1" applyAlignment="1" applyProtection="1">
      <alignment/>
      <protection locked="0"/>
    </xf>
    <xf numFmtId="0" fontId="3" fillId="35" borderId="29" xfId="0" applyFont="1" applyFill="1" applyBorder="1" applyAlignment="1" applyProtection="1">
      <alignment horizontal="center"/>
      <protection locked="0"/>
    </xf>
    <xf numFmtId="0" fontId="3" fillId="35" borderId="29" xfId="0" applyFont="1" applyFill="1" applyBorder="1" applyAlignment="1" applyProtection="1">
      <alignment/>
      <protection locked="0"/>
    </xf>
    <xf numFmtId="3" fontId="1" fillId="0" borderId="34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6" fillId="0" borderId="0" xfId="0" applyFont="1" applyFill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0" fontId="7" fillId="37" borderId="0" xfId="0" applyFont="1" applyFill="1" applyBorder="1" applyAlignment="1" applyProtection="1">
      <alignment/>
      <protection locked="0"/>
    </xf>
    <xf numFmtId="0" fontId="7" fillId="37" borderId="0" xfId="0" applyFont="1" applyFill="1" applyAlignment="1" applyProtection="1">
      <alignment/>
      <protection locked="0"/>
    </xf>
    <xf numFmtId="0" fontId="17" fillId="36" borderId="0" xfId="0" applyFont="1" applyFill="1" applyBorder="1" applyAlignment="1" applyProtection="1">
      <alignment/>
      <protection locked="0"/>
    </xf>
    <xf numFmtId="0" fontId="17" fillId="36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0" fontId="3" fillId="35" borderId="21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3" fillId="36" borderId="21" xfId="0" applyFont="1" applyFill="1" applyBorder="1" applyAlignment="1" applyProtection="1">
      <alignment horizontal="center"/>
      <protection locked="0"/>
    </xf>
    <xf numFmtId="0" fontId="3" fillId="35" borderId="32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58" fillId="36" borderId="21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/>
      <protection locked="0"/>
    </xf>
    <xf numFmtId="0" fontId="55" fillId="0" borderId="10" xfId="0" applyFont="1" applyFill="1" applyBorder="1" applyAlignment="1" applyProtection="1">
      <alignment horizontal="center" wrapText="1"/>
      <protection locked="0"/>
    </xf>
    <xf numFmtId="0" fontId="55" fillId="0" borderId="21" xfId="0" applyFont="1" applyFill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3" fontId="55" fillId="0" borderId="29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Border="1" applyAlignment="1" applyProtection="1">
      <alignment/>
      <protection locked="0"/>
    </xf>
    <xf numFmtId="0" fontId="3" fillId="35" borderId="13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29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1" fillId="38" borderId="10" xfId="0" applyNumberFormat="1" applyFont="1" applyFill="1" applyBorder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3" fontId="2" fillId="34" borderId="25" xfId="0" applyNumberFormat="1" applyFont="1" applyFill="1" applyBorder="1" applyAlignment="1" applyProtection="1">
      <alignment/>
      <protection/>
    </xf>
    <xf numFmtId="3" fontId="3" fillId="35" borderId="15" xfId="0" applyNumberFormat="1" applyFont="1" applyFill="1" applyBorder="1" applyAlignment="1" applyProtection="1">
      <alignment/>
      <protection/>
    </xf>
    <xf numFmtId="3" fontId="1" fillId="39" borderId="10" xfId="0" applyNumberFormat="1" applyFont="1" applyFill="1" applyBorder="1" applyAlignment="1" applyProtection="1">
      <alignment/>
      <protection/>
    </xf>
    <xf numFmtId="3" fontId="2" fillId="34" borderId="14" xfId="0" applyNumberFormat="1" applyFont="1" applyFill="1" applyBorder="1" applyAlignment="1" applyProtection="1">
      <alignment/>
      <protection/>
    </xf>
    <xf numFmtId="3" fontId="2" fillId="37" borderId="10" xfId="0" applyNumberFormat="1" applyFont="1" applyFill="1" applyBorder="1" applyAlignment="1" applyProtection="1">
      <alignment/>
      <protection/>
    </xf>
    <xf numFmtId="3" fontId="3" fillId="35" borderId="14" xfId="0" applyNumberFormat="1" applyFont="1" applyFill="1" applyBorder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 wrapText="1"/>
      <protection/>
    </xf>
    <xf numFmtId="3" fontId="1" fillId="39" borderId="29" xfId="0" applyNumberFormat="1" applyFont="1" applyFill="1" applyBorder="1" applyAlignment="1" applyProtection="1">
      <alignment/>
      <protection/>
    </xf>
    <xf numFmtId="3" fontId="2" fillId="34" borderId="36" xfId="0" applyNumberFormat="1" applyFont="1" applyFill="1" applyBorder="1" applyAlignment="1" applyProtection="1">
      <alignment/>
      <protection/>
    </xf>
    <xf numFmtId="3" fontId="3" fillId="35" borderId="37" xfId="0" applyNumberFormat="1" applyFont="1" applyFill="1" applyBorder="1" applyAlignment="1" applyProtection="1">
      <alignment/>
      <protection/>
    </xf>
    <xf numFmtId="3" fontId="0" fillId="39" borderId="38" xfId="0" applyNumberFormat="1" applyFill="1" applyBorder="1" applyAlignment="1" applyProtection="1">
      <alignment/>
      <protection/>
    </xf>
    <xf numFmtId="3" fontId="2" fillId="34" borderId="39" xfId="0" applyNumberFormat="1" applyFont="1" applyFill="1" applyBorder="1" applyAlignment="1" applyProtection="1">
      <alignment/>
      <protection/>
    </xf>
    <xf numFmtId="3" fontId="2" fillId="37" borderId="38" xfId="0" applyNumberFormat="1" applyFont="1" applyFill="1" applyBorder="1" applyAlignment="1" applyProtection="1">
      <alignment/>
      <protection/>
    </xf>
    <xf numFmtId="3" fontId="3" fillId="35" borderId="39" xfId="0" applyNumberFormat="1" applyFont="1" applyFill="1" applyBorder="1" applyAlignment="1" applyProtection="1">
      <alignment/>
      <protection/>
    </xf>
    <xf numFmtId="3" fontId="3" fillId="35" borderId="38" xfId="0" applyNumberFormat="1" applyFont="1" applyFill="1" applyBorder="1" applyAlignment="1" applyProtection="1">
      <alignment wrapText="1"/>
      <protection/>
    </xf>
    <xf numFmtId="3" fontId="3" fillId="36" borderId="10" xfId="0" applyNumberFormat="1" applyFont="1" applyFill="1" applyBorder="1" applyAlignment="1" applyProtection="1">
      <alignment/>
      <protection/>
    </xf>
    <xf numFmtId="3" fontId="1" fillId="36" borderId="10" xfId="0" applyNumberFormat="1" applyFont="1" applyFill="1" applyBorder="1" applyAlignment="1" applyProtection="1">
      <alignment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" fillId="36" borderId="38" xfId="0" applyNumberFormat="1" applyFont="1" applyFill="1" applyBorder="1" applyAlignment="1" applyProtection="1">
      <alignment/>
      <protection/>
    </xf>
    <xf numFmtId="3" fontId="2" fillId="34" borderId="16" xfId="0" applyNumberFormat="1" applyFont="1" applyFill="1" applyBorder="1" applyAlignment="1" applyProtection="1">
      <alignment/>
      <protection/>
    </xf>
    <xf numFmtId="3" fontId="2" fillId="34" borderId="40" xfId="0" applyNumberFormat="1" applyFont="1" applyFill="1" applyBorder="1" applyAlignment="1" applyProtection="1">
      <alignment/>
      <protection/>
    </xf>
    <xf numFmtId="3" fontId="1" fillId="39" borderId="11" xfId="0" applyNumberFormat="1" applyFont="1" applyFill="1" applyBorder="1" applyAlignment="1" applyProtection="1">
      <alignment/>
      <protection/>
    </xf>
    <xf numFmtId="3" fontId="10" fillId="34" borderId="24" xfId="0" applyNumberFormat="1" applyFont="1" applyFill="1" applyBorder="1" applyAlignment="1" applyProtection="1">
      <alignment horizontal="right"/>
      <protection/>
    </xf>
    <xf numFmtId="3" fontId="2" fillId="34" borderId="0" xfId="0" applyNumberFormat="1" applyFont="1" applyFill="1" applyBorder="1" applyAlignment="1" applyProtection="1">
      <alignment horizontal="right"/>
      <protection/>
    </xf>
    <xf numFmtId="3" fontId="2" fillId="34" borderId="10" xfId="0" applyNumberFormat="1" applyFont="1" applyFill="1" applyBorder="1" applyAlignment="1" applyProtection="1">
      <alignment horizontal="right"/>
      <protection/>
    </xf>
    <xf numFmtId="3" fontId="2" fillId="34" borderId="41" xfId="0" applyNumberFormat="1" applyFont="1" applyFill="1" applyBorder="1" applyAlignment="1" applyProtection="1">
      <alignment horizontal="right"/>
      <protection/>
    </xf>
    <xf numFmtId="3" fontId="2" fillId="34" borderId="38" xfId="0" applyNumberFormat="1" applyFont="1" applyFill="1" applyBorder="1" applyAlignment="1" applyProtection="1">
      <alignment horizontal="right"/>
      <protection/>
    </xf>
    <xf numFmtId="3" fontId="10" fillId="34" borderId="24" xfId="0" applyNumberFormat="1" applyFont="1" applyFill="1" applyBorder="1" applyAlignment="1" applyProtection="1">
      <alignment/>
      <protection/>
    </xf>
    <xf numFmtId="3" fontId="1" fillId="39" borderId="38" xfId="0" applyNumberFormat="1" applyFont="1" applyFill="1" applyBorder="1" applyAlignment="1" applyProtection="1">
      <alignment/>
      <protection/>
    </xf>
    <xf numFmtId="3" fontId="1" fillId="39" borderId="42" xfId="0" applyNumberFormat="1" applyFont="1" applyFill="1" applyBorder="1" applyAlignment="1" applyProtection="1">
      <alignment/>
      <protection/>
    </xf>
    <xf numFmtId="3" fontId="1" fillId="35" borderId="29" xfId="0" applyNumberFormat="1" applyFont="1" applyFill="1" applyBorder="1" applyAlignment="1" applyProtection="1">
      <alignment/>
      <protection/>
    </xf>
    <xf numFmtId="3" fontId="1" fillId="39" borderId="43" xfId="0" applyNumberFormat="1" applyFont="1" applyFill="1" applyBorder="1" applyAlignment="1" applyProtection="1">
      <alignment/>
      <protection/>
    </xf>
    <xf numFmtId="3" fontId="3" fillId="0" borderId="29" xfId="0" applyNumberFormat="1" applyFont="1" applyFill="1" applyBorder="1" applyAlignment="1" applyProtection="1">
      <alignment wrapText="1"/>
      <protection locked="0"/>
    </xf>
    <xf numFmtId="3" fontId="3" fillId="35" borderId="15" xfId="0" applyNumberFormat="1" applyFont="1" applyFill="1" applyBorder="1" applyAlignment="1" applyProtection="1">
      <alignment/>
      <protection locked="0"/>
    </xf>
    <xf numFmtId="3" fontId="2" fillId="37" borderId="10" xfId="0" applyNumberFormat="1" applyFont="1" applyFill="1" applyBorder="1" applyAlignment="1" applyProtection="1">
      <alignment/>
      <protection locked="0"/>
    </xf>
    <xf numFmtId="3" fontId="3" fillId="36" borderId="1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0"/>
  <sheetViews>
    <sheetView tabSelected="1" view="pageBreakPreview" zoomScaleSheetLayoutView="100" zoomScalePageLayoutView="0" workbookViewId="0" topLeftCell="A13">
      <selection activeCell="AB56" sqref="AB56"/>
    </sheetView>
  </sheetViews>
  <sheetFormatPr defaultColWidth="9.140625" defaultRowHeight="12.75"/>
  <cols>
    <col min="1" max="1" width="6.7109375" style="2" customWidth="1"/>
    <col min="2" max="2" width="7.28125" style="2" customWidth="1"/>
    <col min="3" max="3" width="8.7109375" style="2" customWidth="1"/>
    <col min="4" max="4" width="38.7109375" style="2" customWidth="1"/>
    <col min="5" max="9" width="11.8515625" style="2" customWidth="1"/>
    <col min="10" max="10" width="11.7109375" style="2" customWidth="1"/>
    <col min="11" max="11" width="0.5625" style="2" hidden="1" customWidth="1"/>
    <col min="12" max="12" width="5.8515625" style="2" hidden="1" customWidth="1"/>
    <col min="13" max="13" width="5.140625" style="2" hidden="1" customWidth="1"/>
    <col min="14" max="14" width="7.421875" style="2" hidden="1" customWidth="1"/>
    <col min="15" max="15" width="12.28125" style="2" hidden="1" customWidth="1"/>
    <col min="16" max="17" width="9.140625" style="2" hidden="1" customWidth="1"/>
    <col min="18" max="18" width="0.13671875" style="2" customWidth="1"/>
    <col min="19" max="24" width="9.140625" style="2" hidden="1" customWidth="1"/>
    <col min="25" max="16384" width="9.140625" style="2" customWidth="1"/>
  </cols>
  <sheetData>
    <row r="1" spans="1:8" ht="12.75">
      <c r="A1" s="1" t="s">
        <v>34</v>
      </c>
      <c r="B1" s="1"/>
      <c r="C1" s="1"/>
      <c r="D1" s="1"/>
      <c r="E1" s="1"/>
      <c r="F1" s="1"/>
      <c r="G1" s="1"/>
      <c r="H1" s="1"/>
    </row>
    <row r="2" spans="1:8" ht="12.75">
      <c r="A2" s="203" t="s">
        <v>249</v>
      </c>
      <c r="B2" s="203"/>
      <c r="C2" s="203"/>
      <c r="D2" s="203"/>
      <c r="E2" s="1"/>
      <c r="F2" s="1"/>
      <c r="G2" s="1"/>
      <c r="H2" s="1"/>
    </row>
    <row r="3" spans="1:8" ht="12.75">
      <c r="A3" s="202" t="s">
        <v>207</v>
      </c>
      <c r="B3" s="202"/>
      <c r="C3" s="202"/>
      <c r="D3" s="1"/>
      <c r="E3" s="1"/>
      <c r="F3" s="1"/>
      <c r="G3" s="1"/>
      <c r="H3" s="1"/>
    </row>
    <row r="4" spans="1:10" ht="18">
      <c r="A4" s="1"/>
      <c r="B4" s="1"/>
      <c r="C4" s="204" t="s">
        <v>250</v>
      </c>
      <c r="D4" s="205"/>
      <c r="E4" s="205"/>
      <c r="F4" s="205"/>
      <c r="G4" s="205"/>
      <c r="H4" s="205"/>
      <c r="I4" s="205"/>
      <c r="J4" s="205"/>
    </row>
    <row r="5" spans="1:9" ht="15.75">
      <c r="A5" s="1"/>
      <c r="B5" s="1"/>
      <c r="C5" s="117"/>
      <c r="D5" s="206"/>
      <c r="E5" s="206"/>
      <c r="F5" s="206"/>
      <c r="G5" s="206"/>
      <c r="H5" s="206"/>
      <c r="I5" s="206"/>
    </row>
    <row r="6" spans="1:10" ht="15.75">
      <c r="A6" s="1"/>
      <c r="B6" s="1"/>
      <c r="C6" s="1"/>
      <c r="D6" s="117"/>
      <c r="E6" s="207"/>
      <c r="F6" s="207"/>
      <c r="G6" s="207"/>
      <c r="H6" s="207"/>
      <c r="I6" s="207"/>
      <c r="J6" s="207"/>
    </row>
    <row r="7" spans="1:15" ht="36">
      <c r="A7" s="112" t="s">
        <v>0</v>
      </c>
      <c r="B7" s="112" t="s">
        <v>1</v>
      </c>
      <c r="C7" s="112" t="s">
        <v>35</v>
      </c>
      <c r="D7" s="112" t="s">
        <v>2</v>
      </c>
      <c r="E7" s="112" t="s">
        <v>3</v>
      </c>
      <c r="F7" s="112" t="s">
        <v>4</v>
      </c>
      <c r="G7" s="112" t="s">
        <v>36</v>
      </c>
      <c r="H7" s="112" t="s">
        <v>210</v>
      </c>
      <c r="I7" s="112" t="s">
        <v>213</v>
      </c>
      <c r="J7" s="113" t="s">
        <v>212</v>
      </c>
      <c r="M7" s="6"/>
      <c r="N7" s="6"/>
      <c r="O7" s="97"/>
    </row>
    <row r="8" spans="1:15" ht="12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5">
        <v>9</v>
      </c>
      <c r="J8" s="115">
        <v>10</v>
      </c>
      <c r="M8" s="6"/>
      <c r="N8" s="6"/>
      <c r="O8" s="98"/>
    </row>
    <row r="9" spans="1:15" ht="12.75">
      <c r="A9" s="44">
        <v>411</v>
      </c>
      <c r="B9" s="59"/>
      <c r="C9" s="59"/>
      <c r="D9" s="60" t="s">
        <v>184</v>
      </c>
      <c r="E9" s="164">
        <f aca="true" t="shared" si="0" ref="E9:J9">SUM(E10)</f>
        <v>14928427</v>
      </c>
      <c r="F9" s="164">
        <f t="shared" si="0"/>
        <v>11483406</v>
      </c>
      <c r="G9" s="164">
        <f t="shared" si="0"/>
        <v>3445021</v>
      </c>
      <c r="H9" s="164">
        <f t="shared" si="0"/>
        <v>0</v>
      </c>
      <c r="I9" s="164">
        <f t="shared" si="0"/>
        <v>0</v>
      </c>
      <c r="J9" s="172">
        <f t="shared" si="0"/>
        <v>0</v>
      </c>
      <c r="M9" s="6"/>
      <c r="N9" s="6"/>
      <c r="O9" s="6"/>
    </row>
    <row r="10" spans="1:15" ht="12.75">
      <c r="A10" s="45"/>
      <c r="B10" s="61">
        <v>4111</v>
      </c>
      <c r="C10" s="61"/>
      <c r="D10" s="62" t="s">
        <v>5</v>
      </c>
      <c r="E10" s="165">
        <f aca="true" t="shared" si="1" ref="E10:J10">SUM(E11:E14)</f>
        <v>14928427</v>
      </c>
      <c r="F10" s="165">
        <f t="shared" si="1"/>
        <v>11483406</v>
      </c>
      <c r="G10" s="165">
        <f t="shared" si="1"/>
        <v>3445021</v>
      </c>
      <c r="H10" s="165">
        <f t="shared" si="1"/>
        <v>0</v>
      </c>
      <c r="I10" s="165">
        <f t="shared" si="1"/>
        <v>0</v>
      </c>
      <c r="J10" s="173">
        <f t="shared" si="1"/>
        <v>0</v>
      </c>
      <c r="M10" s="6"/>
      <c r="N10" s="6"/>
      <c r="O10" s="6"/>
    </row>
    <row r="11" spans="1:15" ht="12.75">
      <c r="A11" s="11"/>
      <c r="B11" s="15"/>
      <c r="C11" s="15">
        <v>411110</v>
      </c>
      <c r="D11" s="5" t="s">
        <v>5</v>
      </c>
      <c r="E11" s="166">
        <f>SUM(F11:G11)</f>
        <v>14928427</v>
      </c>
      <c r="F11" s="22">
        <v>11483406</v>
      </c>
      <c r="G11" s="87">
        <v>3445021</v>
      </c>
      <c r="H11" s="8"/>
      <c r="I11" s="8"/>
      <c r="J11" s="192">
        <f>SUM(H11:I11)</f>
        <v>0</v>
      </c>
      <c r="M11" s="6"/>
      <c r="N11" s="6"/>
      <c r="O11" s="6"/>
    </row>
    <row r="12" spans="1:15" ht="12.75">
      <c r="A12" s="129"/>
      <c r="B12" s="10"/>
      <c r="C12" s="10">
        <v>411119</v>
      </c>
      <c r="D12" s="39" t="s">
        <v>160</v>
      </c>
      <c r="E12" s="166">
        <f>SUM(F12:G12)</f>
        <v>0</v>
      </c>
      <c r="F12" s="8"/>
      <c r="G12" s="87"/>
      <c r="H12" s="8"/>
      <c r="I12" s="8"/>
      <c r="J12" s="192">
        <f>SUM(H12:I12)</f>
        <v>0</v>
      </c>
      <c r="M12" s="6"/>
      <c r="N12" s="6"/>
      <c r="O12" s="6"/>
    </row>
    <row r="13" spans="1:15" ht="12.75">
      <c r="A13" s="38"/>
      <c r="B13" s="9"/>
      <c r="C13" s="9"/>
      <c r="D13" s="29"/>
      <c r="E13" s="166">
        <f>SUM(F13:G13)</f>
        <v>0</v>
      </c>
      <c r="F13" s="8"/>
      <c r="G13" s="8"/>
      <c r="H13" s="8"/>
      <c r="I13" s="8"/>
      <c r="J13" s="192">
        <f>SUM(H13:I13)</f>
        <v>0</v>
      </c>
      <c r="M13" s="6"/>
      <c r="N13" s="6"/>
      <c r="O13" s="6"/>
    </row>
    <row r="14" spans="1:15" ht="12.75">
      <c r="A14" s="38"/>
      <c r="B14" s="9"/>
      <c r="C14" s="9"/>
      <c r="D14" s="29"/>
      <c r="E14" s="166">
        <f>SUM(F14:G14)</f>
        <v>0</v>
      </c>
      <c r="F14" s="162"/>
      <c r="G14" s="8"/>
      <c r="H14" s="8"/>
      <c r="I14" s="116"/>
      <c r="J14" s="174">
        <f>SUM(H14:I14)</f>
        <v>0</v>
      </c>
      <c r="M14" s="6"/>
      <c r="N14" s="6"/>
      <c r="O14" s="6"/>
    </row>
    <row r="15" spans="1:15" ht="12.75">
      <c r="A15" s="46">
        <v>412</v>
      </c>
      <c r="B15" s="63"/>
      <c r="C15" s="63"/>
      <c r="D15" s="64" t="s">
        <v>185</v>
      </c>
      <c r="E15" s="167">
        <f aca="true" t="shared" si="2" ref="E15:J15">SUM(E16)</f>
        <v>2591520</v>
      </c>
      <c r="F15" s="167">
        <f t="shared" si="2"/>
        <v>1993476</v>
      </c>
      <c r="G15" s="167">
        <f t="shared" si="2"/>
        <v>598044</v>
      </c>
      <c r="H15" s="167">
        <f t="shared" si="2"/>
        <v>0</v>
      </c>
      <c r="I15" s="167">
        <f t="shared" si="2"/>
        <v>0</v>
      </c>
      <c r="J15" s="175">
        <f t="shared" si="2"/>
        <v>0</v>
      </c>
      <c r="M15" s="6"/>
      <c r="N15" s="6"/>
      <c r="O15" s="6"/>
    </row>
    <row r="16" spans="1:15" s="3" customFormat="1" ht="12.75">
      <c r="A16" s="47"/>
      <c r="B16" s="65">
        <v>412</v>
      </c>
      <c r="C16" s="66"/>
      <c r="D16" s="67" t="s">
        <v>186</v>
      </c>
      <c r="E16" s="165">
        <f aca="true" t="shared" si="3" ref="E16:J16">SUM(E17:E19)</f>
        <v>2591520</v>
      </c>
      <c r="F16" s="165">
        <f t="shared" si="3"/>
        <v>1993476</v>
      </c>
      <c r="G16" s="165">
        <f t="shared" si="3"/>
        <v>598044</v>
      </c>
      <c r="H16" s="165">
        <f t="shared" si="3"/>
        <v>0</v>
      </c>
      <c r="I16" s="165">
        <f t="shared" si="3"/>
        <v>0</v>
      </c>
      <c r="J16" s="173">
        <f t="shared" si="3"/>
        <v>0</v>
      </c>
      <c r="M16" s="99"/>
      <c r="N16" s="99"/>
      <c r="O16" s="99"/>
    </row>
    <row r="17" spans="1:15" ht="12.75">
      <c r="A17" s="11"/>
      <c r="B17" s="15"/>
      <c r="C17" s="15">
        <v>412111</v>
      </c>
      <c r="D17" s="5" t="s">
        <v>6</v>
      </c>
      <c r="E17" s="166">
        <f>SUM(F17:G17)</f>
        <v>1737326</v>
      </c>
      <c r="F17" s="22">
        <v>1336404</v>
      </c>
      <c r="G17" s="87">
        <v>400922</v>
      </c>
      <c r="H17" s="8"/>
      <c r="I17" s="8"/>
      <c r="J17" s="192">
        <f>SUM(H17:I17)</f>
        <v>0</v>
      </c>
      <c r="M17" s="6"/>
      <c r="N17" s="6"/>
      <c r="O17" s="6"/>
    </row>
    <row r="18" spans="1:15" ht="12.75">
      <c r="A18" s="38"/>
      <c r="B18" s="9"/>
      <c r="C18" s="9">
        <v>412211</v>
      </c>
      <c r="D18" s="18" t="s">
        <v>7</v>
      </c>
      <c r="E18" s="166">
        <f>SUM(F18:G18)</f>
        <v>745602</v>
      </c>
      <c r="F18" s="8">
        <v>573540</v>
      </c>
      <c r="G18" s="87">
        <v>172062</v>
      </c>
      <c r="H18" s="8"/>
      <c r="I18" s="8"/>
      <c r="J18" s="192">
        <f>SUM(H18:I18)</f>
        <v>0</v>
      </c>
      <c r="M18" s="6"/>
      <c r="N18" s="6"/>
      <c r="O18" s="6"/>
    </row>
    <row r="19" spans="1:15" ht="12.75">
      <c r="A19" s="38"/>
      <c r="B19" s="9"/>
      <c r="C19" s="9">
        <v>412311</v>
      </c>
      <c r="D19" s="18" t="s">
        <v>8</v>
      </c>
      <c r="E19" s="166">
        <f>SUM(F19:G19)</f>
        <v>108592</v>
      </c>
      <c r="F19" s="8">
        <v>83532</v>
      </c>
      <c r="G19" s="87">
        <v>25060</v>
      </c>
      <c r="H19" s="8"/>
      <c r="I19" s="8"/>
      <c r="J19" s="192">
        <f>SUM(H19:I19)</f>
        <v>0</v>
      </c>
      <c r="M19" s="6"/>
      <c r="N19" s="6"/>
      <c r="O19" s="6"/>
    </row>
    <row r="20" spans="1:15" ht="12.75">
      <c r="A20" s="48">
        <v>413</v>
      </c>
      <c r="B20" s="68"/>
      <c r="C20" s="68"/>
      <c r="D20" s="69" t="s">
        <v>187</v>
      </c>
      <c r="E20" s="168">
        <f aca="true" t="shared" si="4" ref="E20:J20">SUM(E21)</f>
        <v>75000</v>
      </c>
      <c r="F20" s="168">
        <f t="shared" si="4"/>
        <v>0</v>
      </c>
      <c r="G20" s="168">
        <f t="shared" si="4"/>
        <v>75000</v>
      </c>
      <c r="H20" s="168">
        <f t="shared" si="4"/>
        <v>0</v>
      </c>
      <c r="I20" s="168">
        <f t="shared" si="4"/>
        <v>0</v>
      </c>
      <c r="J20" s="176">
        <f t="shared" si="4"/>
        <v>0</v>
      </c>
      <c r="M20" s="6"/>
      <c r="N20" s="6"/>
      <c r="O20" s="6"/>
    </row>
    <row r="21" spans="1:15" ht="12.75">
      <c r="A21" s="49"/>
      <c r="B21" s="70">
        <v>4131</v>
      </c>
      <c r="C21" s="70"/>
      <c r="D21" s="71" t="s">
        <v>9</v>
      </c>
      <c r="E21" s="169">
        <f aca="true" t="shared" si="5" ref="E21:J21">SUM(E22:E23)</f>
        <v>75000</v>
      </c>
      <c r="F21" s="169">
        <f t="shared" si="5"/>
        <v>0</v>
      </c>
      <c r="G21" s="169">
        <f t="shared" si="5"/>
        <v>75000</v>
      </c>
      <c r="H21" s="169">
        <f t="shared" si="5"/>
        <v>0</v>
      </c>
      <c r="I21" s="169">
        <f t="shared" si="5"/>
        <v>0</v>
      </c>
      <c r="J21" s="177">
        <f t="shared" si="5"/>
        <v>0</v>
      </c>
      <c r="M21" s="6"/>
      <c r="N21" s="6"/>
      <c r="O21" s="6"/>
    </row>
    <row r="22" spans="1:15" ht="12.75">
      <c r="A22" s="43"/>
      <c r="B22" s="12"/>
      <c r="C22" s="12">
        <v>413119</v>
      </c>
      <c r="D22" s="19" t="s">
        <v>161</v>
      </c>
      <c r="E22" s="166">
        <f>SUM(F22:G22)</f>
        <v>0</v>
      </c>
      <c r="F22" s="23"/>
      <c r="G22" s="106"/>
      <c r="H22" s="23"/>
      <c r="I22" s="8"/>
      <c r="J22" s="192">
        <f>SUM(H22:I22)</f>
        <v>0</v>
      </c>
      <c r="M22" s="6"/>
      <c r="N22" s="6"/>
      <c r="O22" s="6"/>
    </row>
    <row r="23" spans="1:15" ht="12.75">
      <c r="A23" s="11"/>
      <c r="B23" s="15"/>
      <c r="C23" s="15">
        <v>413142</v>
      </c>
      <c r="D23" s="5" t="s">
        <v>10</v>
      </c>
      <c r="E23" s="166">
        <f>SUM(F23:G23)</f>
        <v>75000</v>
      </c>
      <c r="F23" s="22"/>
      <c r="G23" s="87">
        <v>75000</v>
      </c>
      <c r="H23" s="8"/>
      <c r="I23" s="8"/>
      <c r="J23" s="192">
        <f>SUM(H23:I23)</f>
        <v>0</v>
      </c>
      <c r="M23" s="6"/>
      <c r="N23" s="6"/>
      <c r="O23" s="6"/>
    </row>
    <row r="24" spans="1:15" ht="12.75">
      <c r="A24" s="48">
        <v>414</v>
      </c>
      <c r="B24" s="68"/>
      <c r="C24" s="68"/>
      <c r="D24" s="69" t="s">
        <v>188</v>
      </c>
      <c r="E24" s="168">
        <f aca="true" t="shared" si="6" ref="E24:J24">SUM(E25,E28)</f>
        <v>462047</v>
      </c>
      <c r="F24" s="168">
        <f t="shared" si="6"/>
        <v>248852</v>
      </c>
      <c r="G24" s="168">
        <f t="shared" si="6"/>
        <v>213195</v>
      </c>
      <c r="H24" s="168">
        <f t="shared" si="6"/>
        <v>0</v>
      </c>
      <c r="I24" s="168">
        <f t="shared" si="6"/>
        <v>0</v>
      </c>
      <c r="J24" s="176">
        <f t="shared" si="6"/>
        <v>0</v>
      </c>
      <c r="M24" s="6"/>
      <c r="N24" s="6"/>
      <c r="O24" s="6"/>
    </row>
    <row r="25" spans="1:15" ht="12.75">
      <c r="A25" s="49"/>
      <c r="B25" s="70">
        <v>4143</v>
      </c>
      <c r="C25" s="70"/>
      <c r="D25" s="71" t="s">
        <v>11</v>
      </c>
      <c r="E25" s="169">
        <f aca="true" t="shared" si="7" ref="E25:J25">SUM(E26:E27)</f>
        <v>311009</v>
      </c>
      <c r="F25" s="169">
        <f t="shared" si="7"/>
        <v>248852</v>
      </c>
      <c r="G25" s="169">
        <f t="shared" si="7"/>
        <v>62157</v>
      </c>
      <c r="H25" s="169">
        <f t="shared" si="7"/>
        <v>0</v>
      </c>
      <c r="I25" s="169">
        <f t="shared" si="7"/>
        <v>0</v>
      </c>
      <c r="J25" s="177">
        <f t="shared" si="7"/>
        <v>0</v>
      </c>
      <c r="M25" s="6"/>
      <c r="N25" s="6"/>
      <c r="O25" s="6"/>
    </row>
    <row r="26" spans="1:15" ht="12.75">
      <c r="A26" s="43"/>
      <c r="B26" s="12"/>
      <c r="C26" s="12">
        <v>414311</v>
      </c>
      <c r="D26" s="19" t="s">
        <v>163</v>
      </c>
      <c r="E26" s="166">
        <f>SUM(F26:G26)</f>
        <v>248852</v>
      </c>
      <c r="F26" s="23">
        <v>248852</v>
      </c>
      <c r="G26" s="85"/>
      <c r="H26" s="23"/>
      <c r="I26" s="8"/>
      <c r="J26" s="192">
        <f>SUM(H26:I26)</f>
        <v>0</v>
      </c>
      <c r="M26" s="6"/>
      <c r="N26" s="6"/>
      <c r="O26" s="6"/>
    </row>
    <row r="27" spans="1:15" ht="21.75" customHeight="1">
      <c r="A27" s="13"/>
      <c r="B27" s="16"/>
      <c r="C27" s="16">
        <v>414314</v>
      </c>
      <c r="D27" s="20" t="s">
        <v>12</v>
      </c>
      <c r="E27" s="166">
        <f>SUM(F27:G27)</f>
        <v>62157</v>
      </c>
      <c r="F27" s="24"/>
      <c r="G27" s="86">
        <v>62157</v>
      </c>
      <c r="H27" s="107"/>
      <c r="I27" s="8"/>
      <c r="J27" s="192">
        <f>SUM(H27:I27)</f>
        <v>0</v>
      </c>
      <c r="M27" s="6"/>
      <c r="N27" s="6"/>
      <c r="O27" s="6"/>
    </row>
    <row r="28" spans="1:15" ht="24">
      <c r="A28" s="50"/>
      <c r="B28" s="72">
        <v>4144</v>
      </c>
      <c r="C28" s="72"/>
      <c r="D28" s="82" t="s">
        <v>13</v>
      </c>
      <c r="E28" s="170">
        <f aca="true" t="shared" si="8" ref="E28:J28">SUM(E29:E30,E35)</f>
        <v>151038</v>
      </c>
      <c r="F28" s="170">
        <f t="shared" si="8"/>
        <v>0</v>
      </c>
      <c r="G28" s="170">
        <f t="shared" si="8"/>
        <v>151038</v>
      </c>
      <c r="H28" s="170">
        <f t="shared" si="8"/>
        <v>0</v>
      </c>
      <c r="I28" s="170">
        <f t="shared" si="8"/>
        <v>0</v>
      </c>
      <c r="J28" s="178">
        <f t="shared" si="8"/>
        <v>0</v>
      </c>
      <c r="M28" s="6"/>
      <c r="N28" s="6"/>
      <c r="O28" s="6"/>
    </row>
    <row r="29" spans="1:15" ht="13.5" customHeight="1">
      <c r="A29" s="152"/>
      <c r="B29" s="151"/>
      <c r="C29" s="9">
        <v>414411</v>
      </c>
      <c r="D29" s="40" t="s">
        <v>211</v>
      </c>
      <c r="E29" s="166">
        <f>SUM(F29:G29)</f>
        <v>71038</v>
      </c>
      <c r="F29" s="8"/>
      <c r="G29" s="8">
        <v>71038</v>
      </c>
      <c r="H29" s="8"/>
      <c r="I29" s="8"/>
      <c r="J29" s="192">
        <f>SUM(H29:I29)</f>
        <v>0</v>
      </c>
      <c r="M29" s="6"/>
      <c r="N29" s="6"/>
      <c r="O29" s="6"/>
    </row>
    <row r="30" spans="1:15" ht="15" customHeight="1">
      <c r="A30" s="102"/>
      <c r="B30" s="103"/>
      <c r="C30" s="153">
        <v>414412</v>
      </c>
      <c r="D30" s="104" t="s">
        <v>222</v>
      </c>
      <c r="E30" s="171">
        <f>SUM(F30:G30)</f>
        <v>80000</v>
      </c>
      <c r="F30" s="154"/>
      <c r="G30" s="196">
        <v>80000</v>
      </c>
      <c r="H30" s="154"/>
      <c r="I30" s="93"/>
      <c r="J30" s="193">
        <f>SUM(H30:I30)</f>
        <v>0</v>
      </c>
      <c r="M30" s="6"/>
      <c r="N30" s="6"/>
      <c r="O30" s="6"/>
    </row>
    <row r="31" spans="1:15" ht="15" customHeight="1">
      <c r="A31" s="101"/>
      <c r="B31" s="101"/>
      <c r="C31" s="16"/>
      <c r="D31" s="20"/>
      <c r="E31" s="95"/>
      <c r="F31" s="95"/>
      <c r="G31" s="95"/>
      <c r="H31" s="95"/>
      <c r="I31" s="6"/>
      <c r="M31" s="6"/>
      <c r="N31" s="6"/>
      <c r="O31" s="6"/>
    </row>
    <row r="32" spans="1:15" ht="12.75">
      <c r="A32" s="101"/>
      <c r="B32" s="101"/>
      <c r="C32" s="101"/>
      <c r="D32" s="94"/>
      <c r="E32" s="95"/>
      <c r="F32" s="95"/>
      <c r="G32" s="95"/>
      <c r="H32" s="95"/>
      <c r="I32" s="6"/>
      <c r="J32" s="6"/>
      <c r="M32" s="6"/>
      <c r="N32" s="6"/>
      <c r="O32" s="6"/>
    </row>
    <row r="33" spans="1:15" ht="36.75" customHeight="1">
      <c r="A33" s="112" t="s">
        <v>0</v>
      </c>
      <c r="B33" s="112" t="s">
        <v>1</v>
      </c>
      <c r="C33" s="112" t="s">
        <v>35</v>
      </c>
      <c r="D33" s="112" t="s">
        <v>2</v>
      </c>
      <c r="E33" s="112" t="s">
        <v>3</v>
      </c>
      <c r="F33" s="112" t="s">
        <v>4</v>
      </c>
      <c r="G33" s="112" t="s">
        <v>36</v>
      </c>
      <c r="H33" s="112" t="s">
        <v>210</v>
      </c>
      <c r="I33" s="112" t="s">
        <v>213</v>
      </c>
      <c r="J33" s="113" t="s">
        <v>212</v>
      </c>
      <c r="M33" s="6"/>
      <c r="N33" s="6"/>
      <c r="O33" s="97"/>
    </row>
    <row r="34" spans="1:15" ht="14.25" customHeight="1">
      <c r="A34" s="114">
        <v>1</v>
      </c>
      <c r="B34" s="114">
        <v>2</v>
      </c>
      <c r="C34" s="114">
        <v>3</v>
      </c>
      <c r="D34" s="114">
        <v>4</v>
      </c>
      <c r="E34" s="114">
        <v>5</v>
      </c>
      <c r="F34" s="114">
        <v>6</v>
      </c>
      <c r="G34" s="114">
        <v>7</v>
      </c>
      <c r="H34" s="114">
        <v>8</v>
      </c>
      <c r="I34" s="115">
        <v>9</v>
      </c>
      <c r="J34" s="115">
        <v>10</v>
      </c>
      <c r="M34" s="6"/>
      <c r="N34" s="6"/>
      <c r="O34" s="98"/>
    </row>
    <row r="35" spans="1:15" ht="12.75">
      <c r="A35" s="38"/>
      <c r="B35" s="9"/>
      <c r="C35" s="9">
        <v>414419</v>
      </c>
      <c r="D35" s="21" t="s">
        <v>164</v>
      </c>
      <c r="E35" s="166">
        <f>SUM(F35:G35)</f>
        <v>0</v>
      </c>
      <c r="F35" s="8"/>
      <c r="G35" s="87"/>
      <c r="H35" s="26"/>
      <c r="I35" s="8"/>
      <c r="J35" s="192">
        <f>SUM(H35:I35)</f>
        <v>0</v>
      </c>
      <c r="M35" s="6"/>
      <c r="N35" s="6"/>
      <c r="O35" s="6"/>
    </row>
    <row r="36" spans="1:15" ht="12.75">
      <c r="A36" s="46">
        <v>415</v>
      </c>
      <c r="B36" s="73"/>
      <c r="C36" s="63"/>
      <c r="D36" s="64" t="s">
        <v>189</v>
      </c>
      <c r="E36" s="167">
        <f aca="true" t="shared" si="9" ref="E36:J36">SUM(E37)</f>
        <v>498956</v>
      </c>
      <c r="F36" s="167">
        <f t="shared" si="9"/>
        <v>498956</v>
      </c>
      <c r="G36" s="167">
        <f t="shared" si="9"/>
        <v>0</v>
      </c>
      <c r="H36" s="167">
        <f t="shared" si="9"/>
        <v>0</v>
      </c>
      <c r="I36" s="167">
        <f t="shared" si="9"/>
        <v>0</v>
      </c>
      <c r="J36" s="175">
        <f t="shared" si="9"/>
        <v>0</v>
      </c>
      <c r="M36" s="6"/>
      <c r="N36" s="6"/>
      <c r="O36" s="6"/>
    </row>
    <row r="37" spans="1:15" ht="12.75">
      <c r="A37" s="51"/>
      <c r="B37" s="65">
        <v>4151</v>
      </c>
      <c r="C37" s="65"/>
      <c r="D37" s="67" t="s">
        <v>14</v>
      </c>
      <c r="E37" s="179">
        <f aca="true" t="shared" si="10" ref="E37:J37">SUM(E38:E39)</f>
        <v>498956</v>
      </c>
      <c r="F37" s="179">
        <f t="shared" si="10"/>
        <v>498956</v>
      </c>
      <c r="G37" s="179">
        <f t="shared" si="10"/>
        <v>0</v>
      </c>
      <c r="H37" s="179">
        <f t="shared" si="10"/>
        <v>0</v>
      </c>
      <c r="I37" s="179">
        <f t="shared" si="10"/>
        <v>0</v>
      </c>
      <c r="J37" s="181">
        <f t="shared" si="10"/>
        <v>0</v>
      </c>
      <c r="M37" s="6"/>
      <c r="N37" s="6"/>
      <c r="O37" s="6"/>
    </row>
    <row r="38" spans="1:15" ht="12.75">
      <c r="A38" s="11"/>
      <c r="B38" s="15"/>
      <c r="C38" s="15">
        <v>415112</v>
      </c>
      <c r="D38" s="5" t="s">
        <v>15</v>
      </c>
      <c r="E38" s="166">
        <f>SUM(F38:G38)</f>
        <v>498956</v>
      </c>
      <c r="F38" s="22">
        <v>498956</v>
      </c>
      <c r="G38" s="108"/>
      <c r="H38" s="8"/>
      <c r="I38" s="159"/>
      <c r="J38" s="192">
        <f>SUM(H38:I38)</f>
        <v>0</v>
      </c>
      <c r="M38" s="6"/>
      <c r="N38" s="6"/>
      <c r="O38" s="6"/>
    </row>
    <row r="39" spans="1:15" ht="12.75">
      <c r="A39" s="38"/>
      <c r="B39" s="9"/>
      <c r="C39" s="9">
        <v>415119</v>
      </c>
      <c r="D39" s="18" t="s">
        <v>162</v>
      </c>
      <c r="E39" s="166">
        <f>SUM(F39:G39)</f>
        <v>0</v>
      </c>
      <c r="F39" s="8"/>
      <c r="G39" s="87"/>
      <c r="H39" s="8"/>
      <c r="I39" s="8"/>
      <c r="J39" s="192">
        <f>SUM(H39:I39)</f>
        <v>0</v>
      </c>
      <c r="M39" s="6"/>
      <c r="N39" s="6"/>
      <c r="O39" s="6"/>
    </row>
    <row r="40" spans="1:15" ht="12.75">
      <c r="A40" s="46">
        <v>416</v>
      </c>
      <c r="B40" s="63"/>
      <c r="C40" s="63"/>
      <c r="D40" s="64" t="s">
        <v>190</v>
      </c>
      <c r="E40" s="167">
        <f aca="true" t="shared" si="11" ref="E40:J40">SUM(E41)</f>
        <v>362010</v>
      </c>
      <c r="F40" s="167">
        <f t="shared" si="11"/>
        <v>0</v>
      </c>
      <c r="G40" s="167">
        <f t="shared" si="11"/>
        <v>362010</v>
      </c>
      <c r="H40" s="167">
        <f t="shared" si="11"/>
        <v>0</v>
      </c>
      <c r="I40" s="167">
        <f t="shared" si="11"/>
        <v>0</v>
      </c>
      <c r="J40" s="175">
        <f t="shared" si="11"/>
        <v>0</v>
      </c>
      <c r="M40" s="6"/>
      <c r="N40" s="6"/>
      <c r="O40" s="6"/>
    </row>
    <row r="41" spans="1:15" ht="12.75">
      <c r="A41" s="51"/>
      <c r="B41" s="65">
        <v>4161</v>
      </c>
      <c r="C41" s="65"/>
      <c r="D41" s="67" t="s">
        <v>16</v>
      </c>
      <c r="E41" s="180">
        <f aca="true" t="shared" si="12" ref="E41:J41">SUM(E42:E45)</f>
        <v>362010</v>
      </c>
      <c r="F41" s="180">
        <f t="shared" si="12"/>
        <v>0</v>
      </c>
      <c r="G41" s="180">
        <f t="shared" si="12"/>
        <v>362010</v>
      </c>
      <c r="H41" s="180">
        <f t="shared" si="12"/>
        <v>0</v>
      </c>
      <c r="I41" s="180">
        <f t="shared" si="12"/>
        <v>0</v>
      </c>
      <c r="J41" s="182">
        <f t="shared" si="12"/>
        <v>0</v>
      </c>
      <c r="M41" s="6"/>
      <c r="N41" s="6"/>
      <c r="O41" s="6"/>
    </row>
    <row r="42" spans="1:15" ht="12.75">
      <c r="A42" s="38"/>
      <c r="B42" s="9"/>
      <c r="C42" s="9">
        <v>416111</v>
      </c>
      <c r="D42" s="29" t="s">
        <v>17</v>
      </c>
      <c r="E42" s="166">
        <f>SUM(F42:G42)</f>
        <v>362010</v>
      </c>
      <c r="F42" s="8"/>
      <c r="G42" s="8">
        <v>362010</v>
      </c>
      <c r="H42" s="8"/>
      <c r="I42" s="8"/>
      <c r="J42" s="192">
        <f>SUM(H42:I42)</f>
        <v>0</v>
      </c>
      <c r="M42" s="6"/>
      <c r="N42" s="6"/>
      <c r="O42" s="6"/>
    </row>
    <row r="43" spans="1:15" ht="12.75">
      <c r="A43" s="38"/>
      <c r="B43" s="9"/>
      <c r="C43" s="9">
        <v>416112</v>
      </c>
      <c r="D43" s="29" t="s">
        <v>223</v>
      </c>
      <c r="E43" s="166">
        <f>SUM(F43:G43)</f>
        <v>0</v>
      </c>
      <c r="F43" s="8"/>
      <c r="G43" s="8"/>
      <c r="H43" s="8"/>
      <c r="I43" s="8"/>
      <c r="J43" s="192">
        <f>SUM(H43:I43)</f>
        <v>0</v>
      </c>
      <c r="M43" s="6"/>
      <c r="N43" s="6"/>
      <c r="O43" s="6"/>
    </row>
    <row r="44" spans="1:15" ht="12.75">
      <c r="A44" s="38"/>
      <c r="B44" s="9"/>
      <c r="C44" s="9">
        <v>416121</v>
      </c>
      <c r="D44" s="18" t="s">
        <v>18</v>
      </c>
      <c r="E44" s="166">
        <f>SUM(F44:G44)</f>
        <v>0</v>
      </c>
      <c r="F44" s="8"/>
      <c r="G44" s="33"/>
      <c r="H44" s="8"/>
      <c r="I44" s="8"/>
      <c r="J44" s="192">
        <f>SUM(H44:I44)</f>
        <v>0</v>
      </c>
      <c r="M44" s="6"/>
      <c r="N44" s="6"/>
      <c r="O44" s="6"/>
    </row>
    <row r="45" spans="1:15" ht="12.75">
      <c r="A45" s="14"/>
      <c r="B45" s="15"/>
      <c r="C45" s="15">
        <v>416132</v>
      </c>
      <c r="D45" s="5" t="s">
        <v>19</v>
      </c>
      <c r="E45" s="166">
        <f>SUM(F45:G45)</f>
        <v>0</v>
      </c>
      <c r="F45" s="22"/>
      <c r="G45" s="34"/>
      <c r="H45" s="8"/>
      <c r="I45" s="8"/>
      <c r="J45" s="192">
        <f>SUM(H45:I45)</f>
        <v>0</v>
      </c>
      <c r="M45" s="6"/>
      <c r="N45" s="6"/>
      <c r="O45" s="6"/>
    </row>
    <row r="46" spans="1:15" ht="12.75">
      <c r="A46" s="48">
        <v>421</v>
      </c>
      <c r="B46" s="68"/>
      <c r="C46" s="68"/>
      <c r="D46" s="69" t="s">
        <v>191</v>
      </c>
      <c r="E46" s="168">
        <f aca="true" t="shared" si="13" ref="E46:J46">SUM(E47,E50,E54,E62,E73)</f>
        <v>5455289</v>
      </c>
      <c r="F46" s="168">
        <f t="shared" si="13"/>
        <v>5076654</v>
      </c>
      <c r="G46" s="168">
        <f t="shared" si="13"/>
        <v>378635</v>
      </c>
      <c r="H46" s="168">
        <f t="shared" si="13"/>
        <v>0</v>
      </c>
      <c r="I46" s="168">
        <f t="shared" si="13"/>
        <v>0</v>
      </c>
      <c r="J46" s="176">
        <f t="shared" si="13"/>
        <v>0</v>
      </c>
      <c r="M46" s="6"/>
      <c r="N46" s="6"/>
      <c r="O46" s="6"/>
    </row>
    <row r="47" spans="1:15" ht="12.75">
      <c r="A47" s="49"/>
      <c r="B47" s="70">
        <v>4211</v>
      </c>
      <c r="C47" s="70"/>
      <c r="D47" s="71" t="s">
        <v>20</v>
      </c>
      <c r="E47" s="169">
        <f aca="true" t="shared" si="14" ref="E47:J47">SUM(E48:E49)</f>
        <v>101648</v>
      </c>
      <c r="F47" s="169">
        <f t="shared" si="14"/>
        <v>88778</v>
      </c>
      <c r="G47" s="169">
        <f t="shared" si="14"/>
        <v>12870</v>
      </c>
      <c r="H47" s="169">
        <f t="shared" si="14"/>
        <v>0</v>
      </c>
      <c r="I47" s="169">
        <f t="shared" si="14"/>
        <v>0</v>
      </c>
      <c r="J47" s="177">
        <f t="shared" si="14"/>
        <v>0</v>
      </c>
      <c r="M47" s="6"/>
      <c r="N47" s="6"/>
      <c r="O47" s="6"/>
    </row>
    <row r="48" spans="1:15" ht="12.75">
      <c r="A48" s="38"/>
      <c r="B48" s="9"/>
      <c r="C48" s="9">
        <v>421111</v>
      </c>
      <c r="D48" s="18" t="s">
        <v>20</v>
      </c>
      <c r="E48" s="166">
        <f>SUM(F48:G48)</f>
        <v>97948</v>
      </c>
      <c r="F48" s="8">
        <v>86278</v>
      </c>
      <c r="G48" s="33">
        <v>11670</v>
      </c>
      <c r="H48" s="8"/>
      <c r="I48" s="8"/>
      <c r="J48" s="192">
        <f>SUM(H48:I48)</f>
        <v>0</v>
      </c>
      <c r="M48" s="6"/>
      <c r="N48" s="6"/>
      <c r="O48" s="6"/>
    </row>
    <row r="49" spans="1:15" ht="12.75">
      <c r="A49" s="11"/>
      <c r="B49" s="15"/>
      <c r="C49" s="15">
        <v>421121</v>
      </c>
      <c r="D49" s="5" t="s">
        <v>21</v>
      </c>
      <c r="E49" s="166">
        <f>SUM(F49:G49)</f>
        <v>3700</v>
      </c>
      <c r="F49" s="22">
        <v>2500</v>
      </c>
      <c r="G49" s="34">
        <v>1200</v>
      </c>
      <c r="H49" s="8"/>
      <c r="I49" s="8"/>
      <c r="J49" s="192">
        <f>SUM(H49:I49)</f>
        <v>0</v>
      </c>
      <c r="M49" s="6"/>
      <c r="N49" s="6"/>
      <c r="O49" s="6"/>
    </row>
    <row r="50" spans="1:15" ht="12.75">
      <c r="A50" s="52"/>
      <c r="B50" s="65">
        <v>4212</v>
      </c>
      <c r="C50" s="65"/>
      <c r="D50" s="67" t="s">
        <v>22</v>
      </c>
      <c r="E50" s="179">
        <f aca="true" t="shared" si="15" ref="E50:J50">SUM(E51:E53)</f>
        <v>3631122</v>
      </c>
      <c r="F50" s="179">
        <f t="shared" si="15"/>
        <v>3631122</v>
      </c>
      <c r="G50" s="179">
        <f t="shared" si="15"/>
        <v>0</v>
      </c>
      <c r="H50" s="179">
        <f t="shared" si="15"/>
        <v>0</v>
      </c>
      <c r="I50" s="179">
        <f t="shared" si="15"/>
        <v>0</v>
      </c>
      <c r="J50" s="181">
        <f t="shared" si="15"/>
        <v>0</v>
      </c>
      <c r="M50" s="6"/>
      <c r="N50" s="6"/>
      <c r="O50" s="6"/>
    </row>
    <row r="51" spans="1:15" ht="12.75">
      <c r="A51" s="11"/>
      <c r="B51" s="15"/>
      <c r="C51" s="15">
        <v>421211</v>
      </c>
      <c r="D51" s="5" t="s">
        <v>23</v>
      </c>
      <c r="E51" s="166">
        <f>SUM(F51:G51)</f>
        <v>2231122</v>
      </c>
      <c r="F51" s="22">
        <v>2231122</v>
      </c>
      <c r="G51" s="34"/>
      <c r="H51" s="162"/>
      <c r="I51" s="8"/>
      <c r="J51" s="192">
        <f>SUM(H51:I51)</f>
        <v>0</v>
      </c>
      <c r="M51" s="6"/>
      <c r="N51" s="6"/>
      <c r="O51" s="6"/>
    </row>
    <row r="52" spans="1:15" ht="12.75">
      <c r="A52" s="38"/>
      <c r="B52" s="9"/>
      <c r="C52" s="9">
        <v>421221</v>
      </c>
      <c r="D52" s="18" t="s">
        <v>24</v>
      </c>
      <c r="E52" s="166">
        <f>SUM(F52:G52)</f>
        <v>1000000</v>
      </c>
      <c r="F52" s="8">
        <v>1000000</v>
      </c>
      <c r="G52" s="33"/>
      <c r="H52" s="8"/>
      <c r="I52" s="8"/>
      <c r="J52" s="192">
        <f>SUM(H52:I52)</f>
        <v>0</v>
      </c>
      <c r="M52" s="6"/>
      <c r="N52" s="6"/>
      <c r="O52" s="6"/>
    </row>
    <row r="53" spans="1:15" ht="12.75">
      <c r="A53" s="38"/>
      <c r="B53" s="9"/>
      <c r="C53" s="9">
        <v>421222</v>
      </c>
      <c r="D53" s="29" t="s">
        <v>25</v>
      </c>
      <c r="E53" s="166">
        <f>SUM(F53:G53)</f>
        <v>400000</v>
      </c>
      <c r="F53" s="8">
        <v>400000</v>
      </c>
      <c r="G53" s="87"/>
      <c r="H53" s="8"/>
      <c r="I53" s="8"/>
      <c r="J53" s="192">
        <f>SUM(H53:I53)</f>
        <v>0</v>
      </c>
      <c r="M53" s="6"/>
      <c r="N53" s="6"/>
      <c r="O53" s="6"/>
    </row>
    <row r="54" spans="1:15" ht="12.75">
      <c r="A54" s="51"/>
      <c r="B54" s="65">
        <v>4213</v>
      </c>
      <c r="C54" s="65"/>
      <c r="D54" s="75" t="s">
        <v>26</v>
      </c>
      <c r="E54" s="179">
        <f aca="true" t="shared" si="16" ref="E54:J54">SUM(E55:E61)</f>
        <v>686424</v>
      </c>
      <c r="F54" s="179">
        <f t="shared" si="16"/>
        <v>686424</v>
      </c>
      <c r="G54" s="179">
        <f t="shared" si="16"/>
        <v>0</v>
      </c>
      <c r="H54" s="179">
        <f t="shared" si="16"/>
        <v>0</v>
      </c>
      <c r="I54" s="179">
        <f t="shared" si="16"/>
        <v>0</v>
      </c>
      <c r="J54" s="181">
        <f t="shared" si="16"/>
        <v>0</v>
      </c>
      <c r="M54" s="6"/>
      <c r="N54" s="6"/>
      <c r="O54" s="6"/>
    </row>
    <row r="55" spans="1:15" ht="12.75">
      <c r="A55" s="35"/>
      <c r="B55" s="9"/>
      <c r="C55" s="9">
        <v>421311</v>
      </c>
      <c r="D55" s="32" t="s">
        <v>27</v>
      </c>
      <c r="E55" s="166">
        <f aca="true" t="shared" si="17" ref="E55:E61">SUM(F55:G55)</f>
        <v>201424</v>
      </c>
      <c r="F55" s="8">
        <v>201424</v>
      </c>
      <c r="G55" s="33"/>
      <c r="H55" s="8"/>
      <c r="I55" s="8"/>
      <c r="J55" s="192">
        <f aca="true" t="shared" si="18" ref="J55:J61">SUM(H55:I55)</f>
        <v>0</v>
      </c>
      <c r="M55" s="6"/>
      <c r="N55" s="6"/>
      <c r="O55" s="6"/>
    </row>
    <row r="56" spans="1:15" ht="12.75">
      <c r="A56" s="35"/>
      <c r="B56" s="9"/>
      <c r="C56" s="28">
        <v>421321</v>
      </c>
      <c r="D56" s="29" t="s">
        <v>28</v>
      </c>
      <c r="E56" s="166">
        <f t="shared" si="17"/>
        <v>110000</v>
      </c>
      <c r="F56" s="8">
        <v>110000</v>
      </c>
      <c r="G56" s="33"/>
      <c r="H56" s="8"/>
      <c r="I56" s="8"/>
      <c r="J56" s="192">
        <f t="shared" si="18"/>
        <v>0</v>
      </c>
      <c r="M56" s="6"/>
      <c r="N56" s="6"/>
      <c r="O56" s="6"/>
    </row>
    <row r="57" spans="1:15" ht="12.75">
      <c r="A57" s="27"/>
      <c r="B57" s="15"/>
      <c r="C57" s="4">
        <v>421322</v>
      </c>
      <c r="D57" s="30" t="s">
        <v>29</v>
      </c>
      <c r="E57" s="166">
        <f t="shared" si="17"/>
        <v>100000</v>
      </c>
      <c r="F57" s="22">
        <v>100000</v>
      </c>
      <c r="G57" s="34"/>
      <c r="H57" s="8"/>
      <c r="I57" s="8"/>
      <c r="J57" s="192">
        <f t="shared" si="18"/>
        <v>0</v>
      </c>
      <c r="M57" s="6"/>
      <c r="N57" s="6"/>
      <c r="O57" s="6"/>
    </row>
    <row r="58" spans="1:15" ht="12.75">
      <c r="A58" s="35"/>
      <c r="B58" s="9"/>
      <c r="C58" s="28">
        <v>421323</v>
      </c>
      <c r="D58" s="29" t="s">
        <v>30</v>
      </c>
      <c r="E58" s="166">
        <f t="shared" si="17"/>
        <v>0</v>
      </c>
      <c r="F58" s="8"/>
      <c r="G58" s="33"/>
      <c r="H58" s="8"/>
      <c r="I58" s="8"/>
      <c r="J58" s="192">
        <f t="shared" si="18"/>
        <v>0</v>
      </c>
      <c r="M58" s="6"/>
      <c r="N58" s="6"/>
      <c r="O58" s="6"/>
    </row>
    <row r="59" spans="1:15" ht="12.75">
      <c r="A59" s="27"/>
      <c r="B59" s="15"/>
      <c r="C59" s="4">
        <v>421324</v>
      </c>
      <c r="D59" s="30" t="s">
        <v>31</v>
      </c>
      <c r="E59" s="166">
        <f t="shared" si="17"/>
        <v>110000</v>
      </c>
      <c r="F59" s="22">
        <v>110000</v>
      </c>
      <c r="G59" s="34"/>
      <c r="H59" s="8"/>
      <c r="I59" s="8"/>
      <c r="J59" s="192">
        <f t="shared" si="18"/>
        <v>0</v>
      </c>
      <c r="M59" s="6"/>
      <c r="N59" s="6"/>
      <c r="O59" s="6"/>
    </row>
    <row r="60" spans="1:15" ht="12.75">
      <c r="A60" s="35"/>
      <c r="B60" s="9"/>
      <c r="C60" s="28">
        <v>421325</v>
      </c>
      <c r="D60" s="29" t="s">
        <v>32</v>
      </c>
      <c r="E60" s="166">
        <f t="shared" si="17"/>
        <v>115000</v>
      </c>
      <c r="F60" s="8">
        <v>115000</v>
      </c>
      <c r="G60" s="33"/>
      <c r="H60" s="8"/>
      <c r="I60" s="8"/>
      <c r="J60" s="192">
        <f t="shared" si="18"/>
        <v>0</v>
      </c>
      <c r="M60" s="6"/>
      <c r="N60" s="6"/>
      <c r="O60" s="6"/>
    </row>
    <row r="61" spans="1:15" ht="12.75">
      <c r="A61" s="27"/>
      <c r="B61" s="15"/>
      <c r="C61" s="4">
        <v>421391</v>
      </c>
      <c r="D61" s="30" t="s">
        <v>33</v>
      </c>
      <c r="E61" s="166">
        <f t="shared" si="17"/>
        <v>50000</v>
      </c>
      <c r="F61" s="22">
        <v>50000</v>
      </c>
      <c r="G61" s="34"/>
      <c r="H61" s="8"/>
      <c r="I61" s="8"/>
      <c r="J61" s="192">
        <f t="shared" si="18"/>
        <v>0</v>
      </c>
      <c r="M61" s="6"/>
      <c r="N61" s="6"/>
      <c r="O61" s="6"/>
    </row>
    <row r="62" spans="1:15" ht="12.75">
      <c r="A62" s="54"/>
      <c r="B62" s="65">
        <v>4214</v>
      </c>
      <c r="C62" s="74"/>
      <c r="D62" s="75" t="s">
        <v>37</v>
      </c>
      <c r="E62" s="179">
        <f aca="true" t="shared" si="19" ref="E62:J62">SUM(E63:E64,E69:E72)</f>
        <v>616343</v>
      </c>
      <c r="F62" s="179">
        <f t="shared" si="19"/>
        <v>250578</v>
      </c>
      <c r="G62" s="179">
        <f t="shared" si="19"/>
        <v>365765</v>
      </c>
      <c r="H62" s="179">
        <f t="shared" si="19"/>
        <v>0</v>
      </c>
      <c r="I62" s="179">
        <f t="shared" si="19"/>
        <v>0</v>
      </c>
      <c r="J62" s="181">
        <f t="shared" si="19"/>
        <v>0</v>
      </c>
      <c r="M62" s="6"/>
      <c r="N62" s="6"/>
      <c r="O62" s="6"/>
    </row>
    <row r="63" spans="1:15" ht="12.75">
      <c r="A63" s="27"/>
      <c r="B63" s="15"/>
      <c r="C63" s="4">
        <v>421411</v>
      </c>
      <c r="D63" s="30" t="s">
        <v>38</v>
      </c>
      <c r="E63" s="166">
        <f>SUM(F63:G63)</f>
        <v>93128</v>
      </c>
      <c r="F63" s="22">
        <v>68128</v>
      </c>
      <c r="G63" s="34">
        <v>25000</v>
      </c>
      <c r="H63" s="8"/>
      <c r="I63" s="29"/>
      <c r="J63" s="192">
        <f>SUM(H63:I63)</f>
        <v>0</v>
      </c>
      <c r="M63" s="6"/>
      <c r="N63" s="6"/>
      <c r="O63" s="6"/>
    </row>
    <row r="64" spans="1:15" ht="12.75">
      <c r="A64" s="91"/>
      <c r="B64" s="88"/>
      <c r="C64" s="92">
        <v>421412</v>
      </c>
      <c r="D64" s="93" t="s">
        <v>39</v>
      </c>
      <c r="E64" s="171">
        <f>SUM(F64:G64)</f>
        <v>148577</v>
      </c>
      <c r="F64" s="89">
        <v>134875</v>
      </c>
      <c r="G64" s="90">
        <v>13702</v>
      </c>
      <c r="H64" s="89"/>
      <c r="I64" s="93"/>
      <c r="J64" s="193">
        <f>SUM(H64:I64)</f>
        <v>0</v>
      </c>
      <c r="M64" s="6"/>
      <c r="N64" s="6"/>
      <c r="O64" s="6"/>
    </row>
    <row r="65" spans="13:15" ht="12.75">
      <c r="M65" s="6"/>
      <c r="N65" s="6"/>
      <c r="O65" s="6"/>
    </row>
    <row r="66" spans="1:15" ht="12.75">
      <c r="A66" s="4"/>
      <c r="B66" s="4"/>
      <c r="C66" s="4"/>
      <c r="D66" s="5"/>
      <c r="E66" s="34"/>
      <c r="F66" s="34"/>
      <c r="G66" s="34"/>
      <c r="H66" s="34"/>
      <c r="I66" s="6"/>
      <c r="M66" s="6"/>
      <c r="N66" s="6"/>
      <c r="O66" s="6"/>
    </row>
    <row r="67" spans="1:15" ht="36">
      <c r="A67" s="112" t="s">
        <v>0</v>
      </c>
      <c r="B67" s="112" t="s">
        <v>1</v>
      </c>
      <c r="C67" s="112" t="s">
        <v>35</v>
      </c>
      <c r="D67" s="112" t="s">
        <v>2</v>
      </c>
      <c r="E67" s="112" t="s">
        <v>3</v>
      </c>
      <c r="F67" s="112" t="s">
        <v>4</v>
      </c>
      <c r="G67" s="112" t="s">
        <v>36</v>
      </c>
      <c r="H67" s="112" t="s">
        <v>210</v>
      </c>
      <c r="I67" s="112" t="s">
        <v>213</v>
      </c>
      <c r="J67" s="113" t="s">
        <v>212</v>
      </c>
      <c r="M67" s="6"/>
      <c r="N67" s="6"/>
      <c r="O67" s="6"/>
    </row>
    <row r="68" spans="1:15" ht="12.75">
      <c r="A68" s="114">
        <v>1</v>
      </c>
      <c r="B68" s="114">
        <v>2</v>
      </c>
      <c r="C68" s="114">
        <v>3</v>
      </c>
      <c r="D68" s="114">
        <v>4</v>
      </c>
      <c r="E68" s="114">
        <v>5</v>
      </c>
      <c r="F68" s="114">
        <v>6</v>
      </c>
      <c r="G68" s="114">
        <v>7</v>
      </c>
      <c r="H68" s="114">
        <v>8</v>
      </c>
      <c r="I68" s="115">
        <v>9</v>
      </c>
      <c r="J68" s="115">
        <v>10</v>
      </c>
      <c r="M68" s="6"/>
      <c r="N68" s="6"/>
      <c r="O68" s="6"/>
    </row>
    <row r="69" spans="1:15" ht="12.75">
      <c r="A69" s="27"/>
      <c r="B69" s="15"/>
      <c r="C69" s="4">
        <v>421414</v>
      </c>
      <c r="D69" s="30" t="s">
        <v>40</v>
      </c>
      <c r="E69" s="166">
        <f>SUM(F69:G69)</f>
        <v>314563</v>
      </c>
      <c r="F69" s="22"/>
      <c r="G69" s="34">
        <v>314563</v>
      </c>
      <c r="H69" s="25"/>
      <c r="I69" s="31"/>
      <c r="J69" s="192">
        <f>SUM(H69:I69)</f>
        <v>0</v>
      </c>
      <c r="M69" s="6"/>
      <c r="N69" s="6"/>
      <c r="O69" s="6"/>
    </row>
    <row r="70" spans="1:15" ht="12.75">
      <c r="A70" s="38"/>
      <c r="B70" s="9"/>
      <c r="C70" s="9">
        <v>421421</v>
      </c>
      <c r="D70" s="29" t="s">
        <v>41</v>
      </c>
      <c r="E70" s="166">
        <f>SUM(F70:G70)</f>
        <v>36979</v>
      </c>
      <c r="F70" s="8">
        <v>26979</v>
      </c>
      <c r="G70" s="8">
        <v>10000</v>
      </c>
      <c r="H70" s="8"/>
      <c r="I70" s="8"/>
      <c r="J70" s="192">
        <f>SUM(H70:I70)</f>
        <v>0</v>
      </c>
      <c r="M70" s="6"/>
      <c r="N70" s="6"/>
      <c r="O70" s="6"/>
    </row>
    <row r="71" spans="1:15" ht="12.75">
      <c r="A71" s="38"/>
      <c r="B71" s="9"/>
      <c r="C71" s="9">
        <v>421422</v>
      </c>
      <c r="D71" s="29" t="s">
        <v>42</v>
      </c>
      <c r="E71" s="166">
        <f>SUM(F71:G71)</f>
        <v>23096</v>
      </c>
      <c r="F71" s="8">
        <v>20596</v>
      </c>
      <c r="G71" s="8">
        <v>2500</v>
      </c>
      <c r="H71" s="8"/>
      <c r="I71" s="8"/>
      <c r="J71" s="192">
        <f>SUM(H71:I71)</f>
        <v>0</v>
      </c>
      <c r="M71" s="6"/>
      <c r="N71" s="6"/>
      <c r="O71" s="6"/>
    </row>
    <row r="72" spans="1:15" ht="12.75">
      <c r="A72" s="38"/>
      <c r="B72" s="9"/>
      <c r="C72" s="9">
        <v>421429</v>
      </c>
      <c r="D72" s="29" t="s">
        <v>224</v>
      </c>
      <c r="E72" s="166">
        <f>SUM(F72:G72)</f>
        <v>0</v>
      </c>
      <c r="F72" s="8"/>
      <c r="G72" s="8"/>
      <c r="H72" s="8"/>
      <c r="I72" s="8"/>
      <c r="J72" s="192">
        <f>SUM(H72:I72)</f>
        <v>0</v>
      </c>
      <c r="M72" s="6"/>
      <c r="N72" s="6"/>
      <c r="O72" s="6"/>
    </row>
    <row r="73" spans="1:15" ht="12.75">
      <c r="A73" s="54"/>
      <c r="B73" s="65">
        <v>4215</v>
      </c>
      <c r="C73" s="74"/>
      <c r="D73" s="75" t="s">
        <v>43</v>
      </c>
      <c r="E73" s="179">
        <f aca="true" t="shared" si="20" ref="E73:J73">SUM(E74:E78)</f>
        <v>419752</v>
      </c>
      <c r="F73" s="179">
        <f t="shared" si="20"/>
        <v>419752</v>
      </c>
      <c r="G73" s="179">
        <f t="shared" si="20"/>
        <v>0</v>
      </c>
      <c r="H73" s="179">
        <f t="shared" si="20"/>
        <v>0</v>
      </c>
      <c r="I73" s="179">
        <f t="shared" si="20"/>
        <v>0</v>
      </c>
      <c r="J73" s="181">
        <f t="shared" si="20"/>
        <v>0</v>
      </c>
      <c r="M73" s="6"/>
      <c r="N73" s="6"/>
      <c r="O73" s="6"/>
    </row>
    <row r="74" spans="1:15" ht="12.75">
      <c r="A74" s="27"/>
      <c r="B74" s="15"/>
      <c r="C74" s="4">
        <v>421511</v>
      </c>
      <c r="D74" s="30" t="s">
        <v>44</v>
      </c>
      <c r="E74" s="166">
        <f>SUM(F74:G74)</f>
        <v>123222</v>
      </c>
      <c r="F74" s="22">
        <v>123222</v>
      </c>
      <c r="G74" s="34"/>
      <c r="H74" s="8"/>
      <c r="I74" s="8"/>
      <c r="J74" s="192">
        <f>SUM(H74:I74)</f>
        <v>0</v>
      </c>
      <c r="M74" s="6"/>
      <c r="N74" s="6"/>
      <c r="O74" s="6"/>
    </row>
    <row r="75" spans="1:15" ht="12.75">
      <c r="A75" s="35"/>
      <c r="B75" s="9"/>
      <c r="C75" s="28">
        <v>421512</v>
      </c>
      <c r="D75" s="29" t="s">
        <v>45</v>
      </c>
      <c r="E75" s="166">
        <f>SUM(F75:G75)</f>
        <v>27000</v>
      </c>
      <c r="F75" s="8">
        <v>27000</v>
      </c>
      <c r="G75" s="33"/>
      <c r="H75" s="8"/>
      <c r="I75" s="8"/>
      <c r="J75" s="192">
        <f>SUM(H75:I75)</f>
        <v>0</v>
      </c>
      <c r="M75" s="6"/>
      <c r="N75" s="6"/>
      <c r="O75" s="6"/>
    </row>
    <row r="76" spans="1:15" ht="12.75">
      <c r="A76" s="27"/>
      <c r="B76" s="15"/>
      <c r="C76" s="4">
        <v>421513</v>
      </c>
      <c r="D76" s="30" t="s">
        <v>46</v>
      </c>
      <c r="E76" s="166">
        <f>SUM(F76:G76)</f>
        <v>80000</v>
      </c>
      <c r="F76" s="22">
        <v>80000</v>
      </c>
      <c r="G76" s="34"/>
      <c r="H76" s="8"/>
      <c r="I76" s="8"/>
      <c r="J76" s="192">
        <f>SUM(H76:I76)</f>
        <v>0</v>
      </c>
      <c r="M76" s="6"/>
      <c r="N76" s="6"/>
      <c r="O76" s="6"/>
    </row>
    <row r="77" spans="1:15" ht="12.75">
      <c r="A77" s="35"/>
      <c r="B77" s="9"/>
      <c r="C77" s="28">
        <v>421521</v>
      </c>
      <c r="D77" s="29" t="s">
        <v>47</v>
      </c>
      <c r="E77" s="166">
        <f>SUM(F77:G77)</f>
        <v>169580</v>
      </c>
      <c r="F77" s="8">
        <v>169580</v>
      </c>
      <c r="G77" s="33"/>
      <c r="H77" s="8"/>
      <c r="I77" s="8"/>
      <c r="J77" s="192">
        <f>SUM(H77:I77)</f>
        <v>0</v>
      </c>
      <c r="M77" s="6"/>
      <c r="N77" s="6"/>
      <c r="O77" s="6"/>
    </row>
    <row r="78" spans="1:15" ht="12.75">
      <c r="A78" s="27"/>
      <c r="B78" s="15"/>
      <c r="C78" s="4">
        <v>421523</v>
      </c>
      <c r="D78" s="30" t="s">
        <v>48</v>
      </c>
      <c r="E78" s="166">
        <f>SUM(F78:G78)</f>
        <v>19950</v>
      </c>
      <c r="F78" s="22">
        <v>19950</v>
      </c>
      <c r="G78" s="34"/>
      <c r="H78" s="8"/>
      <c r="I78" s="8"/>
      <c r="J78" s="192">
        <f>SUM(H78:I78)</f>
        <v>0</v>
      </c>
      <c r="M78" s="6"/>
      <c r="N78" s="6"/>
      <c r="O78" s="6"/>
    </row>
    <row r="79" spans="1:15" ht="12.75">
      <c r="A79" s="55">
        <v>422</v>
      </c>
      <c r="B79" s="68"/>
      <c r="C79" s="76"/>
      <c r="D79" s="77" t="s">
        <v>192</v>
      </c>
      <c r="E79" s="183">
        <f aca="true" t="shared" si="21" ref="E79:J79">SUM(E80,E89,E93)</f>
        <v>2403341</v>
      </c>
      <c r="F79" s="183">
        <f t="shared" si="21"/>
        <v>1958341</v>
      </c>
      <c r="G79" s="183">
        <f t="shared" si="21"/>
        <v>445000</v>
      </c>
      <c r="H79" s="183">
        <f t="shared" si="21"/>
        <v>0</v>
      </c>
      <c r="I79" s="183">
        <f t="shared" si="21"/>
        <v>0</v>
      </c>
      <c r="J79" s="184">
        <f t="shared" si="21"/>
        <v>0</v>
      </c>
      <c r="M79" s="6"/>
      <c r="N79" s="6"/>
      <c r="O79" s="6"/>
    </row>
    <row r="80" spans="1:15" ht="12.75">
      <c r="A80" s="54"/>
      <c r="B80" s="65">
        <v>4221</v>
      </c>
      <c r="C80" s="74"/>
      <c r="D80" s="75" t="s">
        <v>49</v>
      </c>
      <c r="E80" s="179">
        <f aca="true" t="shared" si="22" ref="E80:J80">SUM(E81:E88)</f>
        <v>495000</v>
      </c>
      <c r="F80" s="179">
        <f t="shared" si="22"/>
        <v>50000</v>
      </c>
      <c r="G80" s="179">
        <f t="shared" si="22"/>
        <v>445000</v>
      </c>
      <c r="H80" s="179">
        <f t="shared" si="22"/>
        <v>0</v>
      </c>
      <c r="I80" s="179">
        <f t="shared" si="22"/>
        <v>0</v>
      </c>
      <c r="J80" s="181">
        <f t="shared" si="22"/>
        <v>0</v>
      </c>
      <c r="M80" s="6"/>
      <c r="N80" s="6"/>
      <c r="O80" s="6"/>
    </row>
    <row r="81" spans="1:15" ht="12.75">
      <c r="A81" s="38"/>
      <c r="B81" s="9"/>
      <c r="C81" s="9">
        <v>422111</v>
      </c>
      <c r="D81" s="29" t="s">
        <v>50</v>
      </c>
      <c r="E81" s="166">
        <f aca="true" t="shared" si="23" ref="E81:E87">SUM(F81:G81)</f>
        <v>345000</v>
      </c>
      <c r="F81" s="8"/>
      <c r="G81" s="8">
        <v>345000</v>
      </c>
      <c r="H81" s="8"/>
      <c r="I81" s="159"/>
      <c r="J81" s="192">
        <f aca="true" t="shared" si="24" ref="J81:J88">SUM(H81:I81)</f>
        <v>0</v>
      </c>
      <c r="M81" s="6"/>
      <c r="N81" s="6"/>
      <c r="O81" s="6"/>
    </row>
    <row r="82" spans="1:15" ht="12.75">
      <c r="A82" s="38"/>
      <c r="B82" s="9"/>
      <c r="C82" s="9">
        <v>422121</v>
      </c>
      <c r="D82" s="29" t="s">
        <v>51</v>
      </c>
      <c r="E82" s="166">
        <f t="shared" si="23"/>
        <v>40000</v>
      </c>
      <c r="F82" s="8"/>
      <c r="G82" s="8">
        <v>40000</v>
      </c>
      <c r="H82" s="8"/>
      <c r="I82" s="8"/>
      <c r="J82" s="192">
        <f t="shared" si="24"/>
        <v>0</v>
      </c>
      <c r="M82" s="6"/>
      <c r="N82" s="6"/>
      <c r="O82" s="6"/>
    </row>
    <row r="83" spans="1:15" ht="12.75">
      <c r="A83" s="38"/>
      <c r="B83" s="9"/>
      <c r="C83" s="9">
        <v>422131</v>
      </c>
      <c r="D83" s="29" t="s">
        <v>52</v>
      </c>
      <c r="E83" s="166">
        <f t="shared" si="23"/>
        <v>85000</v>
      </c>
      <c r="F83" s="8">
        <v>50000</v>
      </c>
      <c r="G83" s="8">
        <v>35000</v>
      </c>
      <c r="H83" s="8"/>
      <c r="I83" s="8"/>
      <c r="J83" s="192">
        <f t="shared" si="24"/>
        <v>0</v>
      </c>
      <c r="M83" s="6"/>
      <c r="N83" s="6"/>
      <c r="O83" s="6"/>
    </row>
    <row r="84" spans="1:15" ht="12.75">
      <c r="A84" s="38"/>
      <c r="B84" s="9"/>
      <c r="C84" s="9">
        <v>422191</v>
      </c>
      <c r="D84" s="29" t="s">
        <v>225</v>
      </c>
      <c r="E84" s="166">
        <f t="shared" si="23"/>
        <v>5000</v>
      </c>
      <c r="F84" s="8"/>
      <c r="G84" s="8">
        <v>5000</v>
      </c>
      <c r="H84" s="8"/>
      <c r="I84" s="8"/>
      <c r="J84" s="192">
        <f t="shared" si="24"/>
        <v>0</v>
      </c>
      <c r="M84" s="6"/>
      <c r="N84" s="6"/>
      <c r="O84" s="6"/>
    </row>
    <row r="85" spans="1:15" ht="12.75">
      <c r="A85" s="38"/>
      <c r="B85" s="9"/>
      <c r="C85" s="9">
        <v>422192</v>
      </c>
      <c r="D85" s="29" t="s">
        <v>226</v>
      </c>
      <c r="E85" s="166">
        <f t="shared" si="23"/>
        <v>0</v>
      </c>
      <c r="F85" s="8"/>
      <c r="G85" s="8"/>
      <c r="H85" s="8"/>
      <c r="I85" s="8"/>
      <c r="J85" s="192">
        <f t="shared" si="24"/>
        <v>0</v>
      </c>
      <c r="M85" s="6"/>
      <c r="N85" s="6"/>
      <c r="O85" s="6"/>
    </row>
    <row r="86" spans="1:15" ht="12.75">
      <c r="A86" s="38"/>
      <c r="B86" s="9"/>
      <c r="C86" s="9">
        <v>422193</v>
      </c>
      <c r="D86" s="29" t="s">
        <v>227</v>
      </c>
      <c r="E86" s="166">
        <f t="shared" si="23"/>
        <v>0</v>
      </c>
      <c r="F86" s="8"/>
      <c r="G86" s="8"/>
      <c r="H86" s="8"/>
      <c r="I86" s="8"/>
      <c r="J86" s="192">
        <f t="shared" si="24"/>
        <v>0</v>
      </c>
      <c r="M86" s="6"/>
      <c r="N86" s="6"/>
      <c r="O86" s="6"/>
    </row>
    <row r="87" spans="1:15" ht="12.75">
      <c r="A87" s="38"/>
      <c r="B87" s="9"/>
      <c r="C87" s="9">
        <v>422194</v>
      </c>
      <c r="D87" s="29" t="s">
        <v>228</v>
      </c>
      <c r="E87" s="166">
        <f t="shared" si="23"/>
        <v>0</v>
      </c>
      <c r="F87" s="8"/>
      <c r="G87" s="8"/>
      <c r="H87" s="8"/>
      <c r="I87" s="8"/>
      <c r="J87" s="192">
        <f t="shared" si="24"/>
        <v>0</v>
      </c>
      <c r="M87" s="6"/>
      <c r="N87" s="6"/>
      <c r="O87" s="6"/>
    </row>
    <row r="88" spans="1:15" ht="12.75">
      <c r="A88" s="38"/>
      <c r="B88" s="9"/>
      <c r="C88" s="9">
        <v>422199</v>
      </c>
      <c r="D88" s="29" t="s">
        <v>53</v>
      </c>
      <c r="E88" s="166">
        <f>SUM(F88:G88)</f>
        <v>20000</v>
      </c>
      <c r="F88" s="8"/>
      <c r="G88" s="8">
        <v>20000</v>
      </c>
      <c r="H88" s="8"/>
      <c r="I88" s="8"/>
      <c r="J88" s="192">
        <f t="shared" si="24"/>
        <v>0</v>
      </c>
      <c r="M88" s="6"/>
      <c r="N88" s="6"/>
      <c r="O88" s="6"/>
    </row>
    <row r="89" spans="1:15" ht="12.75">
      <c r="A89" s="144"/>
      <c r="B89" s="130">
        <v>4223</v>
      </c>
      <c r="C89" s="130"/>
      <c r="D89" s="131" t="s">
        <v>229</v>
      </c>
      <c r="E89" s="179">
        <f aca="true" t="shared" si="25" ref="E89:J89">SUM(E90:E92)</f>
        <v>0</v>
      </c>
      <c r="F89" s="179">
        <f t="shared" si="25"/>
        <v>0</v>
      </c>
      <c r="G89" s="179">
        <f t="shared" si="25"/>
        <v>0</v>
      </c>
      <c r="H89" s="179">
        <f t="shared" si="25"/>
        <v>0</v>
      </c>
      <c r="I89" s="179">
        <f t="shared" si="25"/>
        <v>0</v>
      </c>
      <c r="J89" s="181">
        <f t="shared" si="25"/>
        <v>0</v>
      </c>
      <c r="M89" s="6"/>
      <c r="N89" s="6"/>
      <c r="O89" s="6"/>
    </row>
    <row r="90" spans="1:15" ht="12.75">
      <c r="A90" s="38"/>
      <c r="B90" s="9"/>
      <c r="C90" s="9">
        <v>422392</v>
      </c>
      <c r="D90" s="29" t="s">
        <v>226</v>
      </c>
      <c r="E90" s="166">
        <f>SUM(F90:G90)</f>
        <v>0</v>
      </c>
      <c r="F90" s="8"/>
      <c r="G90" s="8"/>
      <c r="H90" s="8"/>
      <c r="I90" s="8"/>
      <c r="J90" s="192">
        <f>SUM(H90:I90)</f>
        <v>0</v>
      </c>
      <c r="M90" s="6"/>
      <c r="N90" s="6"/>
      <c r="O90" s="6"/>
    </row>
    <row r="91" spans="1:15" ht="12.75">
      <c r="A91" s="38"/>
      <c r="B91" s="9"/>
      <c r="C91" s="9">
        <v>422394</v>
      </c>
      <c r="D91" s="29" t="s">
        <v>230</v>
      </c>
      <c r="E91" s="166">
        <f>SUM(F91:G91)</f>
        <v>0</v>
      </c>
      <c r="F91" s="8"/>
      <c r="G91" s="8"/>
      <c r="H91" s="8"/>
      <c r="I91" s="8"/>
      <c r="J91" s="192">
        <f>SUM(H91:I91)</f>
        <v>0</v>
      </c>
      <c r="M91" s="6"/>
      <c r="N91" s="6"/>
      <c r="O91" s="6"/>
    </row>
    <row r="92" spans="1:15" ht="12.75">
      <c r="A92" s="38"/>
      <c r="B92" s="9"/>
      <c r="C92" s="9">
        <v>422399</v>
      </c>
      <c r="D92" s="29" t="s">
        <v>231</v>
      </c>
      <c r="E92" s="166">
        <f>SUM(F92:G92)</f>
        <v>0</v>
      </c>
      <c r="F92" s="8"/>
      <c r="G92" s="8"/>
      <c r="H92" s="8"/>
      <c r="I92" s="8"/>
      <c r="J92" s="192">
        <f>SUM(H92:I92)</f>
        <v>0</v>
      </c>
      <c r="M92" s="6"/>
      <c r="N92" s="6"/>
      <c r="O92" s="6"/>
    </row>
    <row r="93" spans="1:15" ht="12.75">
      <c r="A93" s="51"/>
      <c r="B93" s="65">
        <v>4224</v>
      </c>
      <c r="C93" s="65"/>
      <c r="D93" s="75" t="s">
        <v>54</v>
      </c>
      <c r="E93" s="179">
        <f aca="true" t="shared" si="26" ref="E93:J93">SUM(E94:E95)</f>
        <v>1908341</v>
      </c>
      <c r="F93" s="179">
        <f t="shared" si="26"/>
        <v>1908341</v>
      </c>
      <c r="G93" s="179">
        <f t="shared" si="26"/>
        <v>0</v>
      </c>
      <c r="H93" s="179">
        <f t="shared" si="26"/>
        <v>0</v>
      </c>
      <c r="I93" s="179">
        <f t="shared" si="26"/>
        <v>0</v>
      </c>
      <c r="J93" s="181">
        <f t="shared" si="26"/>
        <v>0</v>
      </c>
      <c r="M93" s="6"/>
      <c r="N93" s="6"/>
      <c r="O93" s="6"/>
    </row>
    <row r="94" spans="1:15" ht="12.75">
      <c r="A94" s="38"/>
      <c r="B94" s="9"/>
      <c r="C94" s="9">
        <v>422411</v>
      </c>
      <c r="D94" s="29" t="s">
        <v>55</v>
      </c>
      <c r="E94" s="166">
        <f>SUM(F94:G94)</f>
        <v>1758341</v>
      </c>
      <c r="F94" s="8">
        <v>1758341</v>
      </c>
      <c r="G94" s="8"/>
      <c r="H94" s="8"/>
      <c r="I94" s="8"/>
      <c r="J94" s="192">
        <f>SUM(H94:I94)</f>
        <v>0</v>
      </c>
      <c r="M94" s="6"/>
      <c r="N94" s="6"/>
      <c r="O94" s="6"/>
    </row>
    <row r="95" spans="1:15" ht="12.75">
      <c r="A95" s="38"/>
      <c r="B95" s="9"/>
      <c r="C95" s="9">
        <v>422412</v>
      </c>
      <c r="D95" s="29" t="s">
        <v>56</v>
      </c>
      <c r="E95" s="166">
        <f>SUM(F95:G95)</f>
        <v>150000</v>
      </c>
      <c r="F95" s="8">
        <v>150000</v>
      </c>
      <c r="G95" s="8"/>
      <c r="H95" s="8"/>
      <c r="I95" s="8"/>
      <c r="J95" s="192">
        <f>SUM(H95:I95)</f>
        <v>0</v>
      </c>
      <c r="M95" s="6"/>
      <c r="N95" s="6"/>
      <c r="O95" s="6"/>
    </row>
    <row r="96" spans="1:15" ht="12.75">
      <c r="A96" s="48">
        <v>423</v>
      </c>
      <c r="B96" s="68"/>
      <c r="C96" s="68"/>
      <c r="D96" s="77" t="s">
        <v>193</v>
      </c>
      <c r="E96" s="168">
        <f aca="true" t="shared" si="27" ref="E96:J96">SUM(E97,E106,E111,E116,E120,E123,E126)</f>
        <v>2275214</v>
      </c>
      <c r="F96" s="168">
        <f t="shared" si="27"/>
        <v>1745214</v>
      </c>
      <c r="G96" s="168">
        <f t="shared" si="27"/>
        <v>530000</v>
      </c>
      <c r="H96" s="168">
        <f t="shared" si="27"/>
        <v>0</v>
      </c>
      <c r="I96" s="168">
        <f t="shared" si="27"/>
        <v>0</v>
      </c>
      <c r="J96" s="176">
        <f t="shared" si="27"/>
        <v>0</v>
      </c>
      <c r="M96" s="6"/>
      <c r="N96" s="6"/>
      <c r="O96" s="6"/>
    </row>
    <row r="97" spans="1:15" ht="12.75">
      <c r="A97" s="51"/>
      <c r="B97" s="65">
        <v>4232</v>
      </c>
      <c r="C97" s="65"/>
      <c r="D97" s="75" t="s">
        <v>57</v>
      </c>
      <c r="E97" s="179">
        <f aca="true" t="shared" si="28" ref="E97:J97">SUM(E98,E103:E105)</f>
        <v>566214</v>
      </c>
      <c r="F97" s="179">
        <f t="shared" si="28"/>
        <v>566214</v>
      </c>
      <c r="G97" s="179">
        <f t="shared" si="28"/>
        <v>0</v>
      </c>
      <c r="H97" s="179">
        <f t="shared" si="28"/>
        <v>0</v>
      </c>
      <c r="I97" s="179">
        <f t="shared" si="28"/>
        <v>0</v>
      </c>
      <c r="J97" s="181">
        <f t="shared" si="28"/>
        <v>0</v>
      </c>
      <c r="M97" s="6"/>
      <c r="N97" s="6"/>
      <c r="O97" s="6"/>
    </row>
    <row r="98" spans="1:15" ht="12.75">
      <c r="A98" s="141"/>
      <c r="B98" s="88"/>
      <c r="C98" s="88">
        <v>423211</v>
      </c>
      <c r="D98" s="93" t="s">
        <v>58</v>
      </c>
      <c r="E98" s="171">
        <f>SUM(F98:G98)</f>
        <v>0</v>
      </c>
      <c r="F98" s="89"/>
      <c r="G98" s="89"/>
      <c r="H98" s="89"/>
      <c r="I98" s="89"/>
      <c r="J98" s="193">
        <f>SUM(H98:I98)</f>
        <v>0</v>
      </c>
      <c r="M98" s="6"/>
      <c r="N98" s="6"/>
      <c r="O98" s="6"/>
    </row>
    <row r="99" spans="13:15" ht="12.75">
      <c r="M99" s="6"/>
      <c r="N99" s="6"/>
      <c r="O99" s="6"/>
    </row>
    <row r="100" spans="1:15" ht="12.75">
      <c r="A100" s="4"/>
      <c r="B100" s="4"/>
      <c r="C100" s="4"/>
      <c r="D100" s="5"/>
      <c r="E100" s="34"/>
      <c r="F100" s="34"/>
      <c r="G100" s="34"/>
      <c r="H100" s="34"/>
      <c r="I100" s="155"/>
      <c r="J100" s="155"/>
      <c r="M100" s="6"/>
      <c r="N100" s="6"/>
      <c r="O100" s="6"/>
    </row>
    <row r="101" spans="1:15" ht="36">
      <c r="A101" s="112" t="s">
        <v>0</v>
      </c>
      <c r="B101" s="112" t="s">
        <v>1</v>
      </c>
      <c r="C101" s="112" t="s">
        <v>35</v>
      </c>
      <c r="D101" s="112" t="s">
        <v>2</v>
      </c>
      <c r="E101" s="112" t="s">
        <v>3</v>
      </c>
      <c r="F101" s="112" t="s">
        <v>4</v>
      </c>
      <c r="G101" s="112" t="s">
        <v>36</v>
      </c>
      <c r="H101" s="112" t="s">
        <v>210</v>
      </c>
      <c r="I101" s="112" t="s">
        <v>213</v>
      </c>
      <c r="J101" s="113" t="s">
        <v>212</v>
      </c>
      <c r="M101" s="6"/>
      <c r="N101" s="6"/>
      <c r="O101" s="6"/>
    </row>
    <row r="102" spans="1:15" ht="12.75">
      <c r="A102" s="114">
        <v>1</v>
      </c>
      <c r="B102" s="114">
        <v>2</v>
      </c>
      <c r="C102" s="114">
        <v>3</v>
      </c>
      <c r="D102" s="114">
        <v>4</v>
      </c>
      <c r="E102" s="114">
        <v>5</v>
      </c>
      <c r="F102" s="114">
        <v>6</v>
      </c>
      <c r="G102" s="114">
        <v>7</v>
      </c>
      <c r="H102" s="114">
        <v>8</v>
      </c>
      <c r="I102" s="115">
        <v>9</v>
      </c>
      <c r="J102" s="115">
        <v>10</v>
      </c>
      <c r="M102" s="6"/>
      <c r="N102" s="6"/>
      <c r="O102" s="6"/>
    </row>
    <row r="103" spans="1:15" ht="12.75">
      <c r="A103" s="27"/>
      <c r="B103" s="17"/>
      <c r="C103" s="4">
        <v>423212</v>
      </c>
      <c r="D103" s="31" t="s">
        <v>232</v>
      </c>
      <c r="E103" s="166">
        <f>SUM(F103:G103)</f>
        <v>299957</v>
      </c>
      <c r="F103" s="22">
        <v>299957</v>
      </c>
      <c r="G103" s="34"/>
      <c r="H103" s="8"/>
      <c r="I103" s="8"/>
      <c r="J103" s="192">
        <f>SUM(H103:I103)</f>
        <v>0</v>
      </c>
      <c r="M103" s="6"/>
      <c r="N103" s="6"/>
      <c r="O103" s="6"/>
    </row>
    <row r="104" spans="1:15" ht="12.75">
      <c r="A104" s="35"/>
      <c r="B104" s="9"/>
      <c r="C104" s="28">
        <v>423221</v>
      </c>
      <c r="D104" s="29" t="s">
        <v>59</v>
      </c>
      <c r="E104" s="166">
        <f>SUM(F104:G104)</f>
        <v>238957</v>
      </c>
      <c r="F104" s="8">
        <v>238957</v>
      </c>
      <c r="G104" s="33"/>
      <c r="H104" s="8"/>
      <c r="I104" s="8"/>
      <c r="J104" s="192">
        <f>SUM(H104:I104)</f>
        <v>0</v>
      </c>
      <c r="M104" s="6"/>
      <c r="N104" s="6"/>
      <c r="O104" s="6"/>
    </row>
    <row r="105" spans="1:15" ht="12.75">
      <c r="A105" s="27"/>
      <c r="B105" s="15"/>
      <c r="C105" s="4">
        <v>423291</v>
      </c>
      <c r="D105" s="30" t="s">
        <v>60</v>
      </c>
      <c r="E105" s="166">
        <f>SUM(F105:G105)</f>
        <v>27300</v>
      </c>
      <c r="F105" s="8">
        <v>27300</v>
      </c>
      <c r="G105" s="8"/>
      <c r="H105" s="8"/>
      <c r="I105" s="8"/>
      <c r="J105" s="192">
        <f>SUM(H105:I105)</f>
        <v>0</v>
      </c>
      <c r="M105" s="6"/>
      <c r="N105" s="6"/>
      <c r="O105" s="6"/>
    </row>
    <row r="106" spans="1:15" ht="12.75">
      <c r="A106" s="54"/>
      <c r="B106" s="65">
        <v>4233</v>
      </c>
      <c r="C106" s="74"/>
      <c r="D106" s="75" t="s">
        <v>61</v>
      </c>
      <c r="E106" s="179">
        <f aca="true" t="shared" si="29" ref="E106:J106">SUM(E107:E110)</f>
        <v>334000</v>
      </c>
      <c r="F106" s="179">
        <f t="shared" si="29"/>
        <v>274000</v>
      </c>
      <c r="G106" s="179">
        <f t="shared" si="29"/>
        <v>60000</v>
      </c>
      <c r="H106" s="179">
        <f t="shared" si="29"/>
        <v>0</v>
      </c>
      <c r="I106" s="179">
        <f t="shared" si="29"/>
        <v>0</v>
      </c>
      <c r="J106" s="181">
        <f t="shared" si="29"/>
        <v>0</v>
      </c>
      <c r="M106" s="6"/>
      <c r="N106" s="6"/>
      <c r="O106" s="6"/>
    </row>
    <row r="107" spans="1:15" ht="12.75">
      <c r="A107" s="27"/>
      <c r="B107" s="15"/>
      <c r="C107" s="4">
        <v>423311</v>
      </c>
      <c r="D107" s="30" t="s">
        <v>61</v>
      </c>
      <c r="E107" s="166">
        <f>SUM(F107:G107)</f>
        <v>140000</v>
      </c>
      <c r="F107" s="8">
        <v>140000</v>
      </c>
      <c r="G107" s="8"/>
      <c r="H107" s="8"/>
      <c r="I107" s="8"/>
      <c r="J107" s="192">
        <f>SUM(H107:I107)</f>
        <v>0</v>
      </c>
      <c r="M107" s="6"/>
      <c r="N107" s="6"/>
      <c r="O107" s="6"/>
    </row>
    <row r="108" spans="1:15" ht="12.75">
      <c r="A108" s="35"/>
      <c r="B108" s="9"/>
      <c r="C108" s="28">
        <v>423321</v>
      </c>
      <c r="D108" s="29" t="s">
        <v>62</v>
      </c>
      <c r="E108" s="166">
        <f>SUM(F108:G108)</f>
        <v>84000</v>
      </c>
      <c r="F108" s="8">
        <v>54000</v>
      </c>
      <c r="G108" s="8">
        <v>30000</v>
      </c>
      <c r="H108" s="8"/>
      <c r="I108" s="8"/>
      <c r="J108" s="192">
        <f>SUM(H108:I108)</f>
        <v>0</v>
      </c>
      <c r="M108" s="6"/>
      <c r="N108" s="6"/>
      <c r="O108" s="6"/>
    </row>
    <row r="109" spans="1:15" ht="12.75">
      <c r="A109" s="27"/>
      <c r="B109" s="15"/>
      <c r="C109" s="4">
        <v>423322</v>
      </c>
      <c r="D109" s="30" t="s">
        <v>63</v>
      </c>
      <c r="E109" s="166">
        <f>SUM(F109:G109)</f>
        <v>60000</v>
      </c>
      <c r="F109" s="8">
        <v>30000</v>
      </c>
      <c r="G109" s="8">
        <v>30000</v>
      </c>
      <c r="H109" s="8"/>
      <c r="I109" s="8"/>
      <c r="J109" s="192">
        <f>SUM(H109:I109)</f>
        <v>0</v>
      </c>
      <c r="M109" s="6"/>
      <c r="N109" s="6"/>
      <c r="O109" s="6"/>
    </row>
    <row r="110" spans="1:15" ht="12.75">
      <c r="A110" s="35"/>
      <c r="B110" s="9"/>
      <c r="C110" s="28">
        <v>423399</v>
      </c>
      <c r="D110" s="29" t="s">
        <v>64</v>
      </c>
      <c r="E110" s="166">
        <f>SUM(F110:G110)</f>
        <v>50000</v>
      </c>
      <c r="F110" s="8">
        <v>50000</v>
      </c>
      <c r="G110" s="8"/>
      <c r="H110" s="8"/>
      <c r="I110" s="8"/>
      <c r="J110" s="192">
        <f>SUM(H110:I110)</f>
        <v>0</v>
      </c>
      <c r="M110" s="6"/>
      <c r="N110" s="6"/>
      <c r="O110" s="6"/>
    </row>
    <row r="111" spans="1:15" ht="12.75">
      <c r="A111" s="53"/>
      <c r="B111" s="70">
        <v>4234</v>
      </c>
      <c r="C111" s="79"/>
      <c r="D111" s="80" t="s">
        <v>65</v>
      </c>
      <c r="E111" s="179">
        <f aca="true" t="shared" si="30" ref="E111:J111">SUM(E112:E115)</f>
        <v>175000</v>
      </c>
      <c r="F111" s="179">
        <f t="shared" si="30"/>
        <v>175000</v>
      </c>
      <c r="G111" s="179">
        <f t="shared" si="30"/>
        <v>0</v>
      </c>
      <c r="H111" s="179">
        <f t="shared" si="30"/>
        <v>0</v>
      </c>
      <c r="I111" s="179">
        <f t="shared" si="30"/>
        <v>0</v>
      </c>
      <c r="J111" s="181">
        <f t="shared" si="30"/>
        <v>0</v>
      </c>
      <c r="M111" s="6"/>
      <c r="N111" s="6"/>
      <c r="O111" s="6"/>
    </row>
    <row r="112" spans="1:15" ht="12.75">
      <c r="A112" s="35"/>
      <c r="B112" s="9"/>
      <c r="C112" s="28">
        <v>423413</v>
      </c>
      <c r="D112" s="29" t="s">
        <v>66</v>
      </c>
      <c r="E112" s="166">
        <f>SUM(F112:G112)</f>
        <v>35000</v>
      </c>
      <c r="F112" s="8">
        <v>35000</v>
      </c>
      <c r="G112" s="33"/>
      <c r="H112" s="8"/>
      <c r="I112" s="8"/>
      <c r="J112" s="192">
        <f>SUM(H112:I112)</f>
        <v>0</v>
      </c>
      <c r="M112" s="6"/>
      <c r="N112" s="6"/>
      <c r="O112" s="6"/>
    </row>
    <row r="113" spans="1:15" ht="12.75">
      <c r="A113" s="38"/>
      <c r="B113" s="9"/>
      <c r="C113" s="9">
        <v>423419</v>
      </c>
      <c r="D113" s="29" t="s">
        <v>67</v>
      </c>
      <c r="E113" s="166">
        <f>SUM(F113:G113)</f>
        <v>90000</v>
      </c>
      <c r="F113" s="8">
        <v>90000</v>
      </c>
      <c r="G113" s="8"/>
      <c r="H113" s="8"/>
      <c r="I113" s="8"/>
      <c r="J113" s="192">
        <f>SUM(H113:I113)</f>
        <v>0</v>
      </c>
      <c r="M113" s="6"/>
      <c r="N113" s="6"/>
      <c r="O113" s="6"/>
    </row>
    <row r="114" spans="1:24" ht="12.75">
      <c r="A114" s="38"/>
      <c r="B114" s="9"/>
      <c r="C114" s="9">
        <v>423432</v>
      </c>
      <c r="D114" s="29" t="s">
        <v>68</v>
      </c>
      <c r="E114" s="166">
        <f>SUM(F114:G114)</f>
        <v>50000</v>
      </c>
      <c r="F114" s="8">
        <v>50000</v>
      </c>
      <c r="G114" s="8"/>
      <c r="H114" s="8"/>
      <c r="I114" s="8"/>
      <c r="J114" s="192">
        <f>SUM(H114:I114)</f>
        <v>0</v>
      </c>
      <c r="M114" s="6"/>
      <c r="N114" s="6"/>
      <c r="O114" s="6"/>
      <c r="X114" s="163"/>
    </row>
    <row r="115" spans="1:24" ht="12.75">
      <c r="A115" s="38"/>
      <c r="B115" s="9"/>
      <c r="C115" s="9">
        <v>423439</v>
      </c>
      <c r="D115" s="29" t="s">
        <v>69</v>
      </c>
      <c r="E115" s="166">
        <f>SUM(F115:G115)</f>
        <v>0</v>
      </c>
      <c r="F115" s="8"/>
      <c r="G115" s="8"/>
      <c r="H115" s="8"/>
      <c r="I115" s="8"/>
      <c r="J115" s="192">
        <f>SUM(H115:I115)</f>
        <v>0</v>
      </c>
      <c r="M115" s="6"/>
      <c r="N115" s="6"/>
      <c r="O115" s="6"/>
      <c r="X115" s="163"/>
    </row>
    <row r="116" spans="1:15" ht="12.75">
      <c r="A116" s="51"/>
      <c r="B116" s="65">
        <v>4235</v>
      </c>
      <c r="C116" s="65"/>
      <c r="D116" s="75" t="s">
        <v>70</v>
      </c>
      <c r="E116" s="179">
        <f aca="true" t="shared" si="31" ref="E116:J116">SUM(E117:E119)</f>
        <v>800000</v>
      </c>
      <c r="F116" s="179">
        <f t="shared" si="31"/>
        <v>600000</v>
      </c>
      <c r="G116" s="179">
        <f t="shared" si="31"/>
        <v>200000</v>
      </c>
      <c r="H116" s="179">
        <f t="shared" si="31"/>
        <v>0</v>
      </c>
      <c r="I116" s="179">
        <f t="shared" si="31"/>
        <v>0</v>
      </c>
      <c r="J116" s="181">
        <f t="shared" si="31"/>
        <v>0</v>
      </c>
      <c r="M116" s="6"/>
      <c r="N116" s="6"/>
      <c r="O116" s="6"/>
    </row>
    <row r="117" spans="1:15" ht="12.75">
      <c r="A117" s="146"/>
      <c r="B117" s="132"/>
      <c r="C117" s="132">
        <v>423521</v>
      </c>
      <c r="D117" s="133" t="s">
        <v>233</v>
      </c>
      <c r="E117" s="166">
        <f>SUM(F117:G117)</f>
        <v>0</v>
      </c>
      <c r="F117" s="159"/>
      <c r="G117" s="159"/>
      <c r="H117" s="159"/>
      <c r="I117" s="159"/>
      <c r="J117" s="192">
        <f>SUM(H117:I117)</f>
        <v>0</v>
      </c>
      <c r="M117" s="6"/>
      <c r="N117" s="6"/>
      <c r="O117" s="6"/>
    </row>
    <row r="118" spans="1:15" ht="12.75">
      <c r="A118" s="38"/>
      <c r="B118" s="9"/>
      <c r="C118" s="9">
        <v>423539</v>
      </c>
      <c r="D118" s="29" t="s">
        <v>71</v>
      </c>
      <c r="E118" s="166">
        <f>SUM(F118:G118)</f>
        <v>450000</v>
      </c>
      <c r="F118" s="8">
        <v>250000</v>
      </c>
      <c r="G118" s="8">
        <v>200000</v>
      </c>
      <c r="H118" s="8"/>
      <c r="I118" s="8"/>
      <c r="J118" s="192">
        <f>SUM(H118:I118)</f>
        <v>0</v>
      </c>
      <c r="M118" s="6"/>
      <c r="N118" s="6"/>
      <c r="O118" s="6"/>
    </row>
    <row r="119" spans="1:15" ht="12.75">
      <c r="A119" s="38"/>
      <c r="B119" s="9"/>
      <c r="C119" s="9">
        <v>423599</v>
      </c>
      <c r="D119" s="29" t="s">
        <v>72</v>
      </c>
      <c r="E119" s="166">
        <f>SUM(F119:G119)</f>
        <v>350000</v>
      </c>
      <c r="F119" s="8">
        <v>350000</v>
      </c>
      <c r="G119" s="8"/>
      <c r="H119" s="8"/>
      <c r="I119" s="8"/>
      <c r="J119" s="192">
        <f>SUM(H119:I119)</f>
        <v>0</v>
      </c>
      <c r="M119" s="6"/>
      <c r="N119" s="6"/>
      <c r="O119" s="6"/>
    </row>
    <row r="120" spans="1:15" ht="12.75">
      <c r="A120" s="51"/>
      <c r="B120" s="65">
        <v>4236</v>
      </c>
      <c r="C120" s="65"/>
      <c r="D120" s="75" t="s">
        <v>73</v>
      </c>
      <c r="E120" s="179">
        <f aca="true" t="shared" si="32" ref="E120:J120">SUM(E121:E122)</f>
        <v>30000</v>
      </c>
      <c r="F120" s="179">
        <f t="shared" si="32"/>
        <v>30000</v>
      </c>
      <c r="G120" s="179">
        <f t="shared" si="32"/>
        <v>0</v>
      </c>
      <c r="H120" s="179">
        <f t="shared" si="32"/>
        <v>0</v>
      </c>
      <c r="I120" s="179">
        <f t="shared" si="32"/>
        <v>0</v>
      </c>
      <c r="J120" s="181">
        <f t="shared" si="32"/>
        <v>0</v>
      </c>
      <c r="M120" s="6"/>
      <c r="N120" s="6"/>
      <c r="O120" s="6"/>
    </row>
    <row r="121" spans="1:15" ht="12.75">
      <c r="A121" s="38"/>
      <c r="B121" s="9"/>
      <c r="C121" s="9">
        <v>423612</v>
      </c>
      <c r="D121" s="29" t="s">
        <v>74</v>
      </c>
      <c r="E121" s="166">
        <f>SUM(F121:G121)</f>
        <v>30000</v>
      </c>
      <c r="F121" s="8">
        <v>30000</v>
      </c>
      <c r="G121" s="8">
        <v>0</v>
      </c>
      <c r="H121" s="8"/>
      <c r="I121" s="8"/>
      <c r="J121" s="192">
        <f>SUM(H121:I121)</f>
        <v>0</v>
      </c>
      <c r="M121" s="6"/>
      <c r="N121" s="6"/>
      <c r="O121" s="6"/>
    </row>
    <row r="122" spans="1:15" ht="12.75">
      <c r="A122" s="38"/>
      <c r="B122" s="9"/>
      <c r="C122" s="9">
        <v>423621</v>
      </c>
      <c r="D122" s="29" t="s">
        <v>75</v>
      </c>
      <c r="E122" s="166">
        <f>SUM(F122:G122)</f>
        <v>0</v>
      </c>
      <c r="F122" s="8">
        <v>0</v>
      </c>
      <c r="G122" s="8">
        <v>0</v>
      </c>
      <c r="H122" s="8"/>
      <c r="I122" s="8"/>
      <c r="J122" s="192">
        <f>SUM(H122:I122)</f>
        <v>0</v>
      </c>
      <c r="M122" s="6"/>
      <c r="N122" s="6"/>
      <c r="O122" s="6"/>
    </row>
    <row r="123" spans="1:15" ht="12.75">
      <c r="A123" s="51"/>
      <c r="B123" s="65">
        <v>4237</v>
      </c>
      <c r="C123" s="65"/>
      <c r="D123" s="75" t="s">
        <v>76</v>
      </c>
      <c r="E123" s="179">
        <f aca="true" t="shared" si="33" ref="E123:J123">SUM(E124:E125)</f>
        <v>150000</v>
      </c>
      <c r="F123" s="179">
        <f t="shared" si="33"/>
        <v>0</v>
      </c>
      <c r="G123" s="179">
        <f t="shared" si="33"/>
        <v>150000</v>
      </c>
      <c r="H123" s="179">
        <f t="shared" si="33"/>
        <v>0</v>
      </c>
      <c r="I123" s="179">
        <f t="shared" si="33"/>
        <v>0</v>
      </c>
      <c r="J123" s="181">
        <f t="shared" si="33"/>
        <v>0</v>
      </c>
      <c r="M123" s="6"/>
      <c r="N123" s="6"/>
      <c r="O123" s="6"/>
    </row>
    <row r="124" spans="1:15" ht="12.75">
      <c r="A124" s="38"/>
      <c r="B124" s="9"/>
      <c r="C124" s="9">
        <v>423711</v>
      </c>
      <c r="D124" s="29" t="s">
        <v>76</v>
      </c>
      <c r="E124" s="166">
        <f>SUM(F124:G124)</f>
        <v>130000</v>
      </c>
      <c r="F124" s="8"/>
      <c r="G124" s="8">
        <v>130000</v>
      </c>
      <c r="H124" s="8"/>
      <c r="I124" s="8"/>
      <c r="J124" s="192">
        <f>SUM(H124:I124)</f>
        <v>0</v>
      </c>
      <c r="M124" s="6"/>
      <c r="N124" s="6"/>
      <c r="O124" s="6"/>
    </row>
    <row r="125" spans="1:20" ht="12.75">
      <c r="A125" s="38"/>
      <c r="B125" s="9"/>
      <c r="C125" s="9">
        <v>423712</v>
      </c>
      <c r="D125" s="29" t="s">
        <v>234</v>
      </c>
      <c r="E125" s="166">
        <f>SUM(F125:G125)</f>
        <v>20000</v>
      </c>
      <c r="F125" s="8"/>
      <c r="G125" s="8">
        <v>20000</v>
      </c>
      <c r="H125" s="8"/>
      <c r="I125" s="8"/>
      <c r="J125" s="192">
        <f>SUM(H125:I125)</f>
        <v>0</v>
      </c>
      <c r="M125" s="6"/>
      <c r="N125" s="6"/>
      <c r="O125" s="6"/>
      <c r="T125" s="163"/>
    </row>
    <row r="126" spans="1:15" ht="12.75">
      <c r="A126" s="51"/>
      <c r="B126" s="65">
        <v>4239</v>
      </c>
      <c r="C126" s="65"/>
      <c r="D126" s="75" t="s">
        <v>77</v>
      </c>
      <c r="E126" s="179">
        <f aca="true" t="shared" si="34" ref="E126:J126">SUM(E127:E128)</f>
        <v>220000</v>
      </c>
      <c r="F126" s="179">
        <f t="shared" si="34"/>
        <v>100000</v>
      </c>
      <c r="G126" s="179">
        <f t="shared" si="34"/>
        <v>120000</v>
      </c>
      <c r="H126" s="179">
        <f t="shared" si="34"/>
        <v>0</v>
      </c>
      <c r="I126" s="179">
        <f t="shared" si="34"/>
        <v>0</v>
      </c>
      <c r="J126" s="181">
        <f t="shared" si="34"/>
        <v>0</v>
      </c>
      <c r="M126" s="6"/>
      <c r="N126" s="6"/>
      <c r="O126" s="6"/>
    </row>
    <row r="127" spans="1:15" ht="12.75">
      <c r="A127" s="38"/>
      <c r="B127" s="9"/>
      <c r="C127" s="9">
        <v>423911</v>
      </c>
      <c r="D127" s="29" t="s">
        <v>77</v>
      </c>
      <c r="E127" s="166">
        <f>SUM(F127:G127)</f>
        <v>100000</v>
      </c>
      <c r="F127" s="8">
        <v>50000</v>
      </c>
      <c r="G127" s="8">
        <v>50000</v>
      </c>
      <c r="H127" s="8"/>
      <c r="I127" s="8"/>
      <c r="J127" s="192">
        <f>SUM(H127:I127)</f>
        <v>0</v>
      </c>
      <c r="M127" s="6"/>
      <c r="N127" s="6"/>
      <c r="O127" s="6"/>
    </row>
    <row r="128" spans="1:15" ht="12.75">
      <c r="A128" s="38"/>
      <c r="B128" s="9"/>
      <c r="C128" s="9">
        <v>423912</v>
      </c>
      <c r="D128" s="29" t="s">
        <v>165</v>
      </c>
      <c r="E128" s="166">
        <f>SUM(F128:G128)</f>
        <v>120000</v>
      </c>
      <c r="F128" s="8">
        <v>50000</v>
      </c>
      <c r="G128" s="8">
        <v>70000</v>
      </c>
      <c r="H128" s="8"/>
      <c r="I128" s="8"/>
      <c r="J128" s="192">
        <f>SUM(H128:I128)</f>
        <v>0</v>
      </c>
      <c r="M128" s="6"/>
      <c r="N128" s="6"/>
      <c r="O128" s="6"/>
    </row>
    <row r="129" spans="1:15" ht="12.75">
      <c r="A129" s="48">
        <v>424</v>
      </c>
      <c r="B129" s="68"/>
      <c r="C129" s="68"/>
      <c r="D129" s="77" t="s">
        <v>194</v>
      </c>
      <c r="E129" s="168">
        <f aca="true" t="shared" si="35" ref="E129:J129">SUM(E130,E137,E141,E144)</f>
        <v>747800</v>
      </c>
      <c r="F129" s="168">
        <f t="shared" si="35"/>
        <v>472800</v>
      </c>
      <c r="G129" s="168">
        <f t="shared" si="35"/>
        <v>210000</v>
      </c>
      <c r="H129" s="168">
        <f t="shared" si="35"/>
        <v>0</v>
      </c>
      <c r="I129" s="168">
        <f t="shared" si="35"/>
        <v>0</v>
      </c>
      <c r="J129" s="176">
        <f t="shared" si="35"/>
        <v>0</v>
      </c>
      <c r="M129" s="6"/>
      <c r="N129" s="6"/>
      <c r="O129" s="6"/>
    </row>
    <row r="130" spans="1:15" s="120" customFormat="1" ht="12.75">
      <c r="A130" s="147"/>
      <c r="B130" s="122">
        <v>4242</v>
      </c>
      <c r="C130" s="122"/>
      <c r="D130" s="134" t="s">
        <v>235</v>
      </c>
      <c r="E130" s="180">
        <f aca="true" t="shared" si="36" ref="E130:J130">SUM(E131:E132)</f>
        <v>312800</v>
      </c>
      <c r="F130" s="180">
        <f t="shared" si="36"/>
        <v>252800</v>
      </c>
      <c r="G130" s="180">
        <f t="shared" si="36"/>
        <v>60000</v>
      </c>
      <c r="H130" s="180">
        <f t="shared" si="36"/>
        <v>0</v>
      </c>
      <c r="I130" s="180">
        <f t="shared" si="36"/>
        <v>0</v>
      </c>
      <c r="J130" s="182">
        <f t="shared" si="36"/>
        <v>0</v>
      </c>
      <c r="M130" s="121"/>
      <c r="N130" s="121"/>
      <c r="O130" s="121"/>
    </row>
    <row r="131" spans="1:15" s="118" customFormat="1" ht="12.75">
      <c r="A131" s="146"/>
      <c r="B131" s="132"/>
      <c r="C131" s="132">
        <v>424220</v>
      </c>
      <c r="D131" s="133" t="s">
        <v>236</v>
      </c>
      <c r="E131" s="166">
        <f>SUM(F131:G131)</f>
        <v>167000</v>
      </c>
      <c r="F131" s="159">
        <v>137000</v>
      </c>
      <c r="G131" s="159">
        <v>30000</v>
      </c>
      <c r="H131" s="159"/>
      <c r="I131" s="159"/>
      <c r="J131" s="192">
        <f>SUM(H131:I131)</f>
        <v>0</v>
      </c>
      <c r="M131" s="119"/>
      <c r="N131" s="119"/>
      <c r="O131" s="119"/>
    </row>
    <row r="132" spans="1:15" s="118" customFormat="1" ht="12.75">
      <c r="A132" s="148"/>
      <c r="B132" s="149"/>
      <c r="C132" s="149">
        <v>424231</v>
      </c>
      <c r="D132" s="150" t="s">
        <v>237</v>
      </c>
      <c r="E132" s="171">
        <f>SUM(F132:G132)</f>
        <v>145800</v>
      </c>
      <c r="F132" s="160">
        <v>115800</v>
      </c>
      <c r="G132" s="160">
        <v>30000</v>
      </c>
      <c r="H132" s="160"/>
      <c r="I132" s="160"/>
      <c r="J132" s="193">
        <f>SUM(H132:I132)</f>
        <v>0</v>
      </c>
      <c r="M132" s="119"/>
      <c r="N132" s="119"/>
      <c r="O132" s="119"/>
    </row>
    <row r="133" spans="13:15" ht="12.75">
      <c r="M133" s="6"/>
      <c r="N133" s="6"/>
      <c r="O133" s="6"/>
    </row>
    <row r="134" spans="13:15" ht="12.75">
      <c r="M134" s="6"/>
      <c r="N134" s="6"/>
      <c r="O134" s="6"/>
    </row>
    <row r="135" spans="1:15" ht="36">
      <c r="A135" s="112" t="s">
        <v>0</v>
      </c>
      <c r="B135" s="112" t="s">
        <v>1</v>
      </c>
      <c r="C135" s="112" t="s">
        <v>35</v>
      </c>
      <c r="D135" s="112" t="s">
        <v>2</v>
      </c>
      <c r="E135" s="112" t="s">
        <v>3</v>
      </c>
      <c r="F135" s="112" t="s">
        <v>4</v>
      </c>
      <c r="G135" s="112" t="s">
        <v>36</v>
      </c>
      <c r="H135" s="112" t="s">
        <v>210</v>
      </c>
      <c r="I135" s="112" t="s">
        <v>213</v>
      </c>
      <c r="J135" s="113" t="s">
        <v>212</v>
      </c>
      <c r="M135" s="6"/>
      <c r="N135" s="6"/>
      <c r="O135" s="6"/>
    </row>
    <row r="136" spans="1:15" ht="12.75">
      <c r="A136" s="114">
        <v>1</v>
      </c>
      <c r="B136" s="114">
        <v>2</v>
      </c>
      <c r="C136" s="114">
        <v>3</v>
      </c>
      <c r="D136" s="114">
        <v>4</v>
      </c>
      <c r="E136" s="114">
        <v>5</v>
      </c>
      <c r="F136" s="114">
        <v>6</v>
      </c>
      <c r="G136" s="114">
        <v>7</v>
      </c>
      <c r="H136" s="114">
        <v>8</v>
      </c>
      <c r="I136" s="115">
        <v>9</v>
      </c>
      <c r="J136" s="115">
        <v>10</v>
      </c>
      <c r="M136" s="6"/>
      <c r="N136" s="6"/>
      <c r="O136" s="6"/>
    </row>
    <row r="137" spans="1:15" ht="12.75">
      <c r="A137" s="156"/>
      <c r="B137" s="61">
        <v>4243</v>
      </c>
      <c r="C137" s="61"/>
      <c r="D137" s="157" t="s">
        <v>79</v>
      </c>
      <c r="E137" s="165">
        <f aca="true" t="shared" si="37" ref="E137:J137">SUM(E138:E140)</f>
        <v>120000</v>
      </c>
      <c r="F137" s="165">
        <f t="shared" si="37"/>
        <v>120000</v>
      </c>
      <c r="G137" s="165">
        <f t="shared" si="37"/>
        <v>0</v>
      </c>
      <c r="H137" s="165">
        <f t="shared" si="37"/>
        <v>0</v>
      </c>
      <c r="I137" s="165">
        <f t="shared" si="37"/>
        <v>0</v>
      </c>
      <c r="J137" s="165">
        <f t="shared" si="37"/>
        <v>0</v>
      </c>
      <c r="M137" s="6"/>
      <c r="N137" s="6"/>
      <c r="O137" s="6"/>
    </row>
    <row r="138" spans="1:15" ht="12.75">
      <c r="A138" s="38"/>
      <c r="B138" s="9"/>
      <c r="C138" s="9">
        <v>424311</v>
      </c>
      <c r="D138" s="29" t="s">
        <v>80</v>
      </c>
      <c r="E138" s="166">
        <f>SUM(F138:G138)</f>
        <v>20000</v>
      </c>
      <c r="F138" s="8">
        <v>20000</v>
      </c>
      <c r="G138" s="8"/>
      <c r="H138" s="8"/>
      <c r="I138" s="8"/>
      <c r="J138" s="192">
        <f>SUM(H138:I138)</f>
        <v>0</v>
      </c>
      <c r="M138" s="6"/>
      <c r="N138" s="6"/>
      <c r="O138" s="6"/>
    </row>
    <row r="139" spans="1:15" ht="12.75">
      <c r="A139" s="38"/>
      <c r="B139" s="9"/>
      <c r="C139" s="9">
        <v>424331</v>
      </c>
      <c r="D139" s="29" t="s">
        <v>81</v>
      </c>
      <c r="E139" s="166">
        <f>SUM(F139:G139)</f>
        <v>100000</v>
      </c>
      <c r="F139" s="8">
        <v>100000</v>
      </c>
      <c r="G139" s="8"/>
      <c r="H139" s="8"/>
      <c r="I139" s="8"/>
      <c r="J139" s="192">
        <f>SUM(H139:I139)</f>
        <v>0</v>
      </c>
      <c r="M139" s="6"/>
      <c r="N139" s="6"/>
      <c r="O139" s="6"/>
    </row>
    <row r="140" spans="1:15" ht="12.75">
      <c r="A140" s="38"/>
      <c r="B140" s="9"/>
      <c r="C140" s="9">
        <v>424351</v>
      </c>
      <c r="D140" s="29" t="s">
        <v>238</v>
      </c>
      <c r="E140" s="166">
        <f>SUM(F140:G140)</f>
        <v>0</v>
      </c>
      <c r="F140" s="8"/>
      <c r="G140" s="8"/>
      <c r="H140" s="8"/>
      <c r="I140" s="8"/>
      <c r="J140" s="192">
        <f>SUM(H140:I140)</f>
        <v>0</v>
      </c>
      <c r="M140" s="6"/>
      <c r="N140" s="6"/>
      <c r="O140" s="6"/>
    </row>
    <row r="141" spans="1:15" ht="12.75">
      <c r="A141" s="51"/>
      <c r="B141" s="65">
        <v>4246</v>
      </c>
      <c r="C141" s="65"/>
      <c r="D141" s="75" t="s">
        <v>82</v>
      </c>
      <c r="E141" s="179">
        <f>SUM(E142:E143)</f>
        <v>65000</v>
      </c>
      <c r="F141" s="179"/>
      <c r="G141" s="179"/>
      <c r="H141" s="165">
        <f>SUM(H142:H143)</f>
        <v>0</v>
      </c>
      <c r="I141" s="179"/>
      <c r="J141" s="181"/>
      <c r="M141" s="6"/>
      <c r="N141" s="6"/>
      <c r="O141" s="6"/>
    </row>
    <row r="142" spans="1:15" s="3" customFormat="1" ht="12.75">
      <c r="A142" s="43"/>
      <c r="B142" s="12"/>
      <c r="C142" s="12">
        <v>424611</v>
      </c>
      <c r="D142" s="135" t="s">
        <v>82</v>
      </c>
      <c r="E142" s="166">
        <f>SUM(F142:G142)</f>
        <v>40000</v>
      </c>
      <c r="F142" s="23">
        <v>40000</v>
      </c>
      <c r="G142" s="23"/>
      <c r="H142" s="23"/>
      <c r="I142" s="23"/>
      <c r="J142" s="192">
        <f>SUM(H142:I142)</f>
        <v>0</v>
      </c>
      <c r="M142" s="99"/>
      <c r="N142" s="99"/>
      <c r="O142" s="99"/>
    </row>
    <row r="143" spans="1:15" ht="12.75">
      <c r="A143" s="38"/>
      <c r="B143" s="9"/>
      <c r="C143" s="9">
        <v>424631</v>
      </c>
      <c r="D143" s="29" t="s">
        <v>83</v>
      </c>
      <c r="E143" s="166">
        <f>SUM(F143:G143)</f>
        <v>25000</v>
      </c>
      <c r="F143" s="8">
        <v>25000</v>
      </c>
      <c r="G143" s="8"/>
      <c r="H143" s="8"/>
      <c r="I143" s="8"/>
      <c r="J143" s="192">
        <f>SUM(H143:I143)</f>
        <v>0</v>
      </c>
      <c r="M143" s="6"/>
      <c r="N143" s="6"/>
      <c r="O143" s="6"/>
    </row>
    <row r="144" spans="1:15" ht="12.75">
      <c r="A144" s="51"/>
      <c r="B144" s="65">
        <v>4249</v>
      </c>
      <c r="C144" s="65"/>
      <c r="D144" s="75" t="s">
        <v>78</v>
      </c>
      <c r="E144" s="179">
        <f aca="true" t="shared" si="38" ref="E144:J144">SUM(E145)</f>
        <v>250000</v>
      </c>
      <c r="F144" s="179">
        <f t="shared" si="38"/>
        <v>100000</v>
      </c>
      <c r="G144" s="179">
        <f t="shared" si="38"/>
        <v>150000</v>
      </c>
      <c r="H144" s="179">
        <f t="shared" si="38"/>
        <v>0</v>
      </c>
      <c r="I144" s="179">
        <f t="shared" si="38"/>
        <v>0</v>
      </c>
      <c r="J144" s="179">
        <f t="shared" si="38"/>
        <v>0</v>
      </c>
      <c r="M144" s="6"/>
      <c r="N144" s="6"/>
      <c r="O144" s="6"/>
    </row>
    <row r="145" spans="1:15" ht="12.75">
      <c r="A145" s="38"/>
      <c r="B145" s="9"/>
      <c r="C145" s="9">
        <v>424910</v>
      </c>
      <c r="D145" s="29" t="s">
        <v>84</v>
      </c>
      <c r="E145" s="166">
        <f>SUM(F145:G145)</f>
        <v>250000</v>
      </c>
      <c r="F145" s="8">
        <v>100000</v>
      </c>
      <c r="G145" s="8">
        <v>150000</v>
      </c>
      <c r="H145" s="8"/>
      <c r="I145" s="8"/>
      <c r="J145" s="192">
        <f>SUM(H145:I145)</f>
        <v>0</v>
      </c>
      <c r="M145" s="6"/>
      <c r="N145" s="6"/>
      <c r="O145" s="6"/>
    </row>
    <row r="146" spans="1:15" ht="12.75">
      <c r="A146" s="48">
        <v>425</v>
      </c>
      <c r="B146" s="68"/>
      <c r="C146" s="68"/>
      <c r="D146" s="77" t="s">
        <v>195</v>
      </c>
      <c r="E146" s="168">
        <f aca="true" t="shared" si="39" ref="E146:J146">SUM(E147,E159)</f>
        <v>1567447</v>
      </c>
      <c r="F146" s="168">
        <f t="shared" si="39"/>
        <v>1498747</v>
      </c>
      <c r="G146" s="168">
        <f t="shared" si="39"/>
        <v>68700</v>
      </c>
      <c r="H146" s="168">
        <f t="shared" si="39"/>
        <v>0</v>
      </c>
      <c r="I146" s="168">
        <f t="shared" si="39"/>
        <v>0</v>
      </c>
      <c r="J146" s="168">
        <f t="shared" si="39"/>
        <v>0</v>
      </c>
      <c r="M146" s="6"/>
      <c r="N146" s="6"/>
      <c r="O146" s="6"/>
    </row>
    <row r="147" spans="1:15" ht="12.75">
      <c r="A147" s="51"/>
      <c r="B147" s="65">
        <v>4251</v>
      </c>
      <c r="C147" s="65"/>
      <c r="D147" s="75" t="s">
        <v>85</v>
      </c>
      <c r="E147" s="179">
        <f aca="true" t="shared" si="40" ref="E147:J147">SUM(E148:E158)</f>
        <v>1162247</v>
      </c>
      <c r="F147" s="179">
        <f t="shared" si="40"/>
        <v>1093547</v>
      </c>
      <c r="G147" s="179">
        <f t="shared" si="40"/>
        <v>68700</v>
      </c>
      <c r="H147" s="179">
        <f t="shared" si="40"/>
        <v>0</v>
      </c>
      <c r="I147" s="179">
        <f t="shared" si="40"/>
        <v>0</v>
      </c>
      <c r="J147" s="179">
        <f t="shared" si="40"/>
        <v>0</v>
      </c>
      <c r="M147" s="6"/>
      <c r="N147" s="6"/>
      <c r="O147" s="6"/>
    </row>
    <row r="148" spans="1:15" ht="12.75">
      <c r="A148" s="38"/>
      <c r="B148" s="9"/>
      <c r="C148" s="9">
        <v>425111</v>
      </c>
      <c r="D148" s="29" t="s">
        <v>86</v>
      </c>
      <c r="E148" s="166">
        <f aca="true" t="shared" si="41" ref="E148:E158">SUM(F148:G148)</f>
        <v>50000</v>
      </c>
      <c r="F148" s="8">
        <v>50000</v>
      </c>
      <c r="G148" s="8"/>
      <c r="H148" s="8"/>
      <c r="I148" s="8"/>
      <c r="J148" s="192">
        <f aca="true" t="shared" si="42" ref="J148:J158">SUM(H148:I148)</f>
        <v>0</v>
      </c>
      <c r="M148" s="6"/>
      <c r="N148" s="6"/>
      <c r="O148" s="6"/>
    </row>
    <row r="149" spans="1:15" ht="12.75">
      <c r="A149" s="38"/>
      <c r="B149" s="9"/>
      <c r="C149" s="9">
        <v>425112</v>
      </c>
      <c r="D149" s="29" t="s">
        <v>87</v>
      </c>
      <c r="E149" s="166">
        <f t="shared" si="41"/>
        <v>268700</v>
      </c>
      <c r="F149" s="8">
        <v>200000</v>
      </c>
      <c r="G149" s="8">
        <v>68700</v>
      </c>
      <c r="H149" s="8"/>
      <c r="I149" s="8"/>
      <c r="J149" s="192">
        <f t="shared" si="42"/>
        <v>0</v>
      </c>
      <c r="M149" s="6"/>
      <c r="N149" s="6"/>
      <c r="O149" s="6"/>
    </row>
    <row r="150" spans="1:15" ht="12.75">
      <c r="A150" s="38"/>
      <c r="B150" s="9"/>
      <c r="C150" s="9">
        <v>425113</v>
      </c>
      <c r="D150" s="29" t="s">
        <v>88</v>
      </c>
      <c r="E150" s="166">
        <f t="shared" si="41"/>
        <v>380000</v>
      </c>
      <c r="F150" s="8">
        <v>380000</v>
      </c>
      <c r="G150" s="8"/>
      <c r="H150" s="8"/>
      <c r="I150" s="8"/>
      <c r="J150" s="192">
        <f t="shared" si="42"/>
        <v>0</v>
      </c>
      <c r="M150" s="6"/>
      <c r="N150" s="6"/>
      <c r="O150" s="6"/>
    </row>
    <row r="151" spans="1:15" ht="12.75">
      <c r="A151" s="38"/>
      <c r="B151" s="9"/>
      <c r="C151" s="9">
        <v>425114</v>
      </c>
      <c r="D151" s="29" t="s">
        <v>89</v>
      </c>
      <c r="E151" s="166">
        <f t="shared" si="41"/>
        <v>50000</v>
      </c>
      <c r="F151" s="8">
        <v>50000</v>
      </c>
      <c r="G151" s="8"/>
      <c r="H151" s="8"/>
      <c r="I151" s="8"/>
      <c r="J151" s="192">
        <f t="shared" si="42"/>
        <v>0</v>
      </c>
      <c r="M151" s="6"/>
      <c r="N151" s="6"/>
      <c r="O151" s="6"/>
    </row>
    <row r="152" spans="1:15" ht="12.75">
      <c r="A152" s="38"/>
      <c r="B152" s="9"/>
      <c r="C152" s="9">
        <v>425115</v>
      </c>
      <c r="D152" s="29" t="s">
        <v>90</v>
      </c>
      <c r="E152" s="166">
        <f t="shared" si="41"/>
        <v>100000</v>
      </c>
      <c r="F152" s="8">
        <v>100000</v>
      </c>
      <c r="G152" s="8"/>
      <c r="H152" s="8"/>
      <c r="I152" s="8"/>
      <c r="J152" s="192">
        <f t="shared" si="42"/>
        <v>0</v>
      </c>
      <c r="M152" s="6"/>
      <c r="N152" s="6"/>
      <c r="O152" s="6"/>
    </row>
    <row r="153" spans="1:15" ht="12.75">
      <c r="A153" s="38"/>
      <c r="B153" s="9"/>
      <c r="C153" s="9">
        <v>425116</v>
      </c>
      <c r="D153" s="29" t="s">
        <v>91</v>
      </c>
      <c r="E153" s="166">
        <f t="shared" si="41"/>
        <v>50000</v>
      </c>
      <c r="F153" s="8">
        <v>50000</v>
      </c>
      <c r="G153" s="8"/>
      <c r="H153" s="8"/>
      <c r="I153" s="8"/>
      <c r="J153" s="192">
        <f t="shared" si="42"/>
        <v>0</v>
      </c>
      <c r="M153" s="6"/>
      <c r="N153" s="6"/>
      <c r="O153" s="6"/>
    </row>
    <row r="154" spans="1:15" ht="12.75">
      <c r="A154" s="38"/>
      <c r="B154" s="9"/>
      <c r="C154" s="9">
        <v>425117</v>
      </c>
      <c r="D154" s="29" t="s">
        <v>92</v>
      </c>
      <c r="E154" s="166">
        <f t="shared" si="41"/>
        <v>50000</v>
      </c>
      <c r="F154" s="8">
        <v>50000</v>
      </c>
      <c r="G154" s="8"/>
      <c r="H154" s="8"/>
      <c r="I154" s="162"/>
      <c r="J154" s="192">
        <f t="shared" si="42"/>
        <v>0</v>
      </c>
      <c r="M154" s="6"/>
      <c r="N154" s="6"/>
      <c r="O154" s="6"/>
    </row>
    <row r="155" spans="1:15" ht="12.75">
      <c r="A155" s="38"/>
      <c r="B155" s="9"/>
      <c r="C155" s="9">
        <v>425118</v>
      </c>
      <c r="D155" s="29" t="s">
        <v>93</v>
      </c>
      <c r="E155" s="166">
        <f t="shared" si="41"/>
        <v>30000</v>
      </c>
      <c r="F155" s="8">
        <v>30000</v>
      </c>
      <c r="G155" s="8"/>
      <c r="H155" s="8"/>
      <c r="I155" s="8"/>
      <c r="J155" s="192">
        <f t="shared" si="42"/>
        <v>0</v>
      </c>
      <c r="M155" s="6"/>
      <c r="N155" s="6"/>
      <c r="O155" s="6"/>
    </row>
    <row r="156" spans="1:15" ht="12.75">
      <c r="A156" s="38"/>
      <c r="B156" s="9"/>
      <c r="C156" s="9">
        <v>425119</v>
      </c>
      <c r="D156" s="29" t="s">
        <v>94</v>
      </c>
      <c r="E156" s="166">
        <f t="shared" si="41"/>
        <v>50000</v>
      </c>
      <c r="F156" s="8">
        <v>50000</v>
      </c>
      <c r="G156" s="8"/>
      <c r="H156" s="8"/>
      <c r="I156" s="8"/>
      <c r="J156" s="192">
        <f t="shared" si="42"/>
        <v>0</v>
      </c>
      <c r="M156" s="6"/>
      <c r="N156" s="6"/>
      <c r="O156" s="6"/>
    </row>
    <row r="157" spans="1:15" ht="12.75">
      <c r="A157" s="38"/>
      <c r="B157" s="9"/>
      <c r="C157" s="9" t="s">
        <v>245</v>
      </c>
      <c r="D157" s="29" t="s">
        <v>246</v>
      </c>
      <c r="E157" s="166">
        <f t="shared" si="41"/>
        <v>0</v>
      </c>
      <c r="F157" s="8"/>
      <c r="G157" s="8"/>
      <c r="H157" s="8"/>
      <c r="I157" s="8"/>
      <c r="J157" s="192">
        <f t="shared" si="42"/>
        <v>0</v>
      </c>
      <c r="M157" s="6"/>
      <c r="N157" s="6"/>
      <c r="O157" s="6"/>
    </row>
    <row r="158" spans="1:15" ht="12.75">
      <c r="A158" s="38"/>
      <c r="B158" s="9"/>
      <c r="C158" s="9">
        <v>425191</v>
      </c>
      <c r="D158" s="29" t="s">
        <v>95</v>
      </c>
      <c r="E158" s="166">
        <f t="shared" si="41"/>
        <v>133547</v>
      </c>
      <c r="F158" s="8">
        <v>133547</v>
      </c>
      <c r="G158" s="8"/>
      <c r="H158" s="8"/>
      <c r="I158" s="8"/>
      <c r="J158" s="192">
        <f t="shared" si="42"/>
        <v>0</v>
      </c>
      <c r="M158" s="6"/>
      <c r="N158" s="6"/>
      <c r="O158" s="6"/>
    </row>
    <row r="159" spans="1:15" ht="12.75">
      <c r="A159" s="51"/>
      <c r="B159" s="65">
        <v>4252</v>
      </c>
      <c r="C159" s="65"/>
      <c r="D159" s="75" t="s">
        <v>96</v>
      </c>
      <c r="E159" s="179">
        <f aca="true" t="shared" si="43" ref="E159:J159">SUM(E160:E164)</f>
        <v>405200</v>
      </c>
      <c r="F159" s="179">
        <f t="shared" si="43"/>
        <v>405200</v>
      </c>
      <c r="G159" s="179">
        <f t="shared" si="43"/>
        <v>0</v>
      </c>
      <c r="H159" s="179">
        <f t="shared" si="43"/>
        <v>0</v>
      </c>
      <c r="I159" s="179">
        <f t="shared" si="43"/>
        <v>0</v>
      </c>
      <c r="J159" s="179">
        <f t="shared" si="43"/>
        <v>0</v>
      </c>
      <c r="M159" s="6"/>
      <c r="N159" s="6"/>
      <c r="O159" s="6"/>
    </row>
    <row r="160" spans="1:15" ht="12.75">
      <c r="A160" s="38"/>
      <c r="B160" s="9"/>
      <c r="C160" s="9">
        <v>425210</v>
      </c>
      <c r="D160" s="29" t="s">
        <v>218</v>
      </c>
      <c r="E160" s="166">
        <f>SUM(F160:G160)</f>
        <v>75200</v>
      </c>
      <c r="F160" s="8">
        <v>75200</v>
      </c>
      <c r="G160" s="8"/>
      <c r="H160" s="8"/>
      <c r="I160" s="8"/>
      <c r="J160" s="192">
        <f>SUM(H160:I160)</f>
        <v>0</v>
      </c>
      <c r="M160" s="6"/>
      <c r="N160" s="6"/>
      <c r="O160" s="6"/>
    </row>
    <row r="161" spans="1:15" ht="12.75">
      <c r="A161" s="38"/>
      <c r="B161" s="9"/>
      <c r="C161" s="9">
        <v>425220</v>
      </c>
      <c r="D161" s="29" t="s">
        <v>219</v>
      </c>
      <c r="E161" s="166">
        <f>SUM(F161:G161)</f>
        <v>150000</v>
      </c>
      <c r="F161" s="8">
        <v>150000</v>
      </c>
      <c r="G161" s="8"/>
      <c r="H161" s="8"/>
      <c r="I161" s="8"/>
      <c r="J161" s="192">
        <f>SUM(H161:I161)</f>
        <v>0</v>
      </c>
      <c r="M161" s="6"/>
      <c r="N161" s="6"/>
      <c r="O161" s="6"/>
    </row>
    <row r="162" spans="1:15" ht="12.75">
      <c r="A162" s="38"/>
      <c r="B162" s="9"/>
      <c r="C162" s="9">
        <v>425260</v>
      </c>
      <c r="D162" s="29" t="s">
        <v>220</v>
      </c>
      <c r="E162" s="166">
        <f>SUM(F162:G162)</f>
        <v>100000</v>
      </c>
      <c r="F162" s="8">
        <v>100000</v>
      </c>
      <c r="G162" s="8"/>
      <c r="H162" s="8"/>
      <c r="I162" s="8"/>
      <c r="J162" s="192">
        <f>SUM(H162:I162)</f>
        <v>0</v>
      </c>
      <c r="M162" s="6"/>
      <c r="N162" s="6"/>
      <c r="O162" s="6"/>
    </row>
    <row r="163" spans="1:15" ht="12.75">
      <c r="A163" s="38"/>
      <c r="B163" s="9"/>
      <c r="C163" s="9">
        <v>425280</v>
      </c>
      <c r="D163" s="29" t="s">
        <v>221</v>
      </c>
      <c r="E163" s="166">
        <f>SUM(F163:G163)</f>
        <v>30000</v>
      </c>
      <c r="F163" s="8">
        <v>30000</v>
      </c>
      <c r="G163" s="8"/>
      <c r="H163" s="8"/>
      <c r="I163" s="8"/>
      <c r="J163" s="192">
        <f>SUM(H163:I163)</f>
        <v>0</v>
      </c>
      <c r="M163" s="6"/>
      <c r="N163" s="6"/>
      <c r="O163" s="6"/>
    </row>
    <row r="164" spans="1:15" ht="24">
      <c r="A164" s="38"/>
      <c r="B164" s="9"/>
      <c r="C164" s="9">
        <v>425290</v>
      </c>
      <c r="D164" s="40" t="s">
        <v>244</v>
      </c>
      <c r="E164" s="166">
        <f>SUM(F164:G164)</f>
        <v>50000</v>
      </c>
      <c r="F164" s="8">
        <v>50000</v>
      </c>
      <c r="G164" s="8"/>
      <c r="H164" s="8"/>
      <c r="I164" s="8"/>
      <c r="J164" s="192">
        <f>SUM(H164:I164)</f>
        <v>0</v>
      </c>
      <c r="M164" s="6"/>
      <c r="N164" s="6"/>
      <c r="O164" s="6"/>
    </row>
    <row r="165" spans="1:15" ht="12.75">
      <c r="A165" s="48">
        <v>426</v>
      </c>
      <c r="B165" s="68"/>
      <c r="C165" s="68"/>
      <c r="D165" s="77" t="s">
        <v>196</v>
      </c>
      <c r="E165" s="168">
        <f aca="true" t="shared" si="44" ref="E165:J165">SUM(E166,E176,E180,E184,E188,E192,E195,E205)</f>
        <v>11538691</v>
      </c>
      <c r="F165" s="168">
        <f t="shared" si="44"/>
        <v>10588691</v>
      </c>
      <c r="G165" s="168">
        <f t="shared" si="44"/>
        <v>950000</v>
      </c>
      <c r="H165" s="168">
        <f t="shared" si="44"/>
        <v>0</v>
      </c>
      <c r="I165" s="168">
        <f t="shared" si="44"/>
        <v>0</v>
      </c>
      <c r="J165" s="168">
        <f t="shared" si="44"/>
        <v>0</v>
      </c>
      <c r="M165" s="6"/>
      <c r="N165" s="6"/>
      <c r="O165" s="6"/>
    </row>
    <row r="166" spans="1:15" ht="12.75">
      <c r="A166" s="145"/>
      <c r="B166" s="109">
        <v>4261</v>
      </c>
      <c r="C166" s="109"/>
      <c r="D166" s="110" t="s">
        <v>97</v>
      </c>
      <c r="E166" s="194">
        <f aca="true" t="shared" si="45" ref="E166:J166">SUM(E171:E175)</f>
        <v>437000</v>
      </c>
      <c r="F166" s="194">
        <f t="shared" si="45"/>
        <v>437000</v>
      </c>
      <c r="G166" s="194">
        <f t="shared" si="45"/>
        <v>0</v>
      </c>
      <c r="H166" s="194">
        <f t="shared" si="45"/>
        <v>0</v>
      </c>
      <c r="I166" s="194">
        <f t="shared" si="45"/>
        <v>0</v>
      </c>
      <c r="J166" s="194">
        <f t="shared" si="45"/>
        <v>0</v>
      </c>
      <c r="M166" s="6"/>
      <c r="N166" s="6"/>
      <c r="O166" s="6"/>
    </row>
    <row r="167" spans="8:15" ht="12.75">
      <c r="H167" s="1"/>
      <c r="I167" s="1"/>
      <c r="M167" s="6"/>
      <c r="N167" s="6"/>
      <c r="O167" s="6"/>
    </row>
    <row r="168" spans="1:15" ht="12.75">
      <c r="A168" s="4"/>
      <c r="B168" s="4"/>
      <c r="C168" s="4"/>
      <c r="D168" s="5"/>
      <c r="E168" s="34"/>
      <c r="F168" s="34"/>
      <c r="G168" s="34"/>
      <c r="H168" s="34"/>
      <c r="I168" s="155"/>
      <c r="J168" s="155"/>
      <c r="M168" s="6"/>
      <c r="N168" s="6"/>
      <c r="O168" s="6"/>
    </row>
    <row r="169" spans="1:15" ht="36">
      <c r="A169" s="112" t="s">
        <v>0</v>
      </c>
      <c r="B169" s="112" t="s">
        <v>1</v>
      </c>
      <c r="C169" s="112" t="s">
        <v>35</v>
      </c>
      <c r="D169" s="112" t="s">
        <v>2</v>
      </c>
      <c r="E169" s="112" t="s">
        <v>3</v>
      </c>
      <c r="F169" s="112" t="s">
        <v>4</v>
      </c>
      <c r="G169" s="112" t="s">
        <v>36</v>
      </c>
      <c r="H169" s="112" t="s">
        <v>210</v>
      </c>
      <c r="I169" s="112" t="s">
        <v>213</v>
      </c>
      <c r="J169" s="113" t="s">
        <v>212</v>
      </c>
      <c r="M169" s="6"/>
      <c r="N169" s="6"/>
      <c r="O169" s="6"/>
    </row>
    <row r="170" spans="1:15" ht="12.75">
      <c r="A170" s="114">
        <v>1</v>
      </c>
      <c r="B170" s="114">
        <v>2</v>
      </c>
      <c r="C170" s="114">
        <v>3</v>
      </c>
      <c r="D170" s="114">
        <v>4</v>
      </c>
      <c r="E170" s="114">
        <v>5</v>
      </c>
      <c r="F170" s="114">
        <v>6</v>
      </c>
      <c r="G170" s="114">
        <v>7</v>
      </c>
      <c r="H170" s="114">
        <v>8</v>
      </c>
      <c r="I170" s="115">
        <v>9</v>
      </c>
      <c r="J170" s="115">
        <v>10</v>
      </c>
      <c r="M170" s="6"/>
      <c r="N170" s="6"/>
      <c r="O170" s="6"/>
    </row>
    <row r="171" spans="1:15" ht="12.75">
      <c r="A171" s="35"/>
      <c r="B171" s="9"/>
      <c r="C171" s="28">
        <v>426111</v>
      </c>
      <c r="D171" s="29" t="s">
        <v>98</v>
      </c>
      <c r="E171" s="166">
        <f>SUM(F171:G171)</f>
        <v>137000</v>
      </c>
      <c r="F171" s="8">
        <v>137000</v>
      </c>
      <c r="G171" s="8"/>
      <c r="H171" s="8"/>
      <c r="I171" s="8"/>
      <c r="J171" s="192">
        <f>SUM(H171:I171)</f>
        <v>0</v>
      </c>
      <c r="M171" s="6"/>
      <c r="N171" s="6"/>
      <c r="O171" s="6"/>
    </row>
    <row r="172" spans="1:15" ht="12.75">
      <c r="A172" s="27"/>
      <c r="B172" s="15"/>
      <c r="C172" s="4">
        <v>426121</v>
      </c>
      <c r="D172" s="30" t="s">
        <v>99</v>
      </c>
      <c r="E172" s="166">
        <f>SUM(F172:G172)</f>
        <v>220000</v>
      </c>
      <c r="F172" s="22">
        <v>220000</v>
      </c>
      <c r="G172" s="8"/>
      <c r="H172" s="8"/>
      <c r="I172" s="8"/>
      <c r="J172" s="192">
        <f>SUM(H172:I172)</f>
        <v>0</v>
      </c>
      <c r="M172" s="6"/>
      <c r="N172" s="6"/>
      <c r="O172" s="6"/>
    </row>
    <row r="173" spans="1:15" ht="12.75">
      <c r="A173" s="35"/>
      <c r="B173" s="9"/>
      <c r="C173" s="28">
        <v>426124</v>
      </c>
      <c r="D173" s="29" t="s">
        <v>100</v>
      </c>
      <c r="E173" s="166">
        <f>SUM(F173:G173)</f>
        <v>0</v>
      </c>
      <c r="F173" s="8"/>
      <c r="G173" s="8"/>
      <c r="H173" s="8"/>
      <c r="I173" s="8"/>
      <c r="J173" s="192">
        <f>SUM(H173:I173)</f>
        <v>0</v>
      </c>
      <c r="M173" s="6"/>
      <c r="N173" s="6"/>
      <c r="O173" s="6"/>
    </row>
    <row r="174" spans="1:15" ht="12.75">
      <c r="A174" s="27"/>
      <c r="B174" s="15"/>
      <c r="C174" s="4">
        <v>426131</v>
      </c>
      <c r="D174" s="30" t="s">
        <v>101</v>
      </c>
      <c r="E174" s="166">
        <f>SUM(F174:G174)</f>
        <v>30000</v>
      </c>
      <c r="F174" s="22">
        <v>30000</v>
      </c>
      <c r="G174" s="8"/>
      <c r="H174" s="8"/>
      <c r="I174" s="8"/>
      <c r="J174" s="192">
        <f>SUM(H174:I174)</f>
        <v>0</v>
      </c>
      <c r="M174" s="6"/>
      <c r="N174" s="6"/>
      <c r="O174" s="6"/>
    </row>
    <row r="175" spans="1:15" ht="12.75">
      <c r="A175" s="35"/>
      <c r="B175" s="9"/>
      <c r="C175" s="28">
        <v>426191</v>
      </c>
      <c r="D175" s="29" t="s">
        <v>102</v>
      </c>
      <c r="E175" s="166">
        <f>SUM(F175:G175)</f>
        <v>50000</v>
      </c>
      <c r="F175" s="8">
        <v>50000</v>
      </c>
      <c r="G175" s="8"/>
      <c r="H175" s="8"/>
      <c r="I175" s="8"/>
      <c r="J175" s="192">
        <f>SUM(H175:I175)</f>
        <v>0</v>
      </c>
      <c r="M175" s="6"/>
      <c r="N175" s="6"/>
      <c r="O175" s="6"/>
    </row>
    <row r="176" spans="1:15" ht="12.75">
      <c r="A176" s="54"/>
      <c r="B176" s="65">
        <v>4262</v>
      </c>
      <c r="C176" s="65"/>
      <c r="D176" s="75" t="s">
        <v>103</v>
      </c>
      <c r="E176" s="179">
        <f aca="true" t="shared" si="46" ref="E176:J176">SUM(E177:E179)</f>
        <v>0</v>
      </c>
      <c r="F176" s="199">
        <f t="shared" si="46"/>
        <v>0</v>
      </c>
      <c r="G176" s="199">
        <f t="shared" si="46"/>
        <v>0</v>
      </c>
      <c r="H176" s="199">
        <f t="shared" si="46"/>
        <v>0</v>
      </c>
      <c r="I176" s="199">
        <f t="shared" si="46"/>
        <v>0</v>
      </c>
      <c r="J176" s="181">
        <f t="shared" si="46"/>
        <v>0</v>
      </c>
      <c r="M176" s="6"/>
      <c r="N176" s="6"/>
      <c r="O176" s="6"/>
    </row>
    <row r="177" spans="1:15" ht="12.75">
      <c r="A177" s="37"/>
      <c r="B177" s="9"/>
      <c r="C177" s="9">
        <v>426241</v>
      </c>
      <c r="D177" s="29" t="s">
        <v>104</v>
      </c>
      <c r="E177" s="166">
        <f>SUM(F177:G177)</f>
        <v>0</v>
      </c>
      <c r="F177" s="8"/>
      <c r="G177" s="8"/>
      <c r="H177" s="8"/>
      <c r="I177" s="8"/>
      <c r="J177" s="192">
        <f>SUM(H177:I177)</f>
        <v>0</v>
      </c>
      <c r="M177" s="6"/>
      <c r="N177" s="6"/>
      <c r="O177" s="6"/>
    </row>
    <row r="178" spans="1:15" ht="12.75">
      <c r="A178" s="35"/>
      <c r="B178" s="9"/>
      <c r="C178" s="9">
        <v>426251</v>
      </c>
      <c r="D178" s="29" t="s">
        <v>166</v>
      </c>
      <c r="E178" s="166">
        <f>SUM(F178:G178)</f>
        <v>0</v>
      </c>
      <c r="F178" s="8"/>
      <c r="G178" s="8"/>
      <c r="H178" s="8"/>
      <c r="I178" s="8"/>
      <c r="J178" s="192">
        <f>SUM(H178:I178)</f>
        <v>0</v>
      </c>
      <c r="M178" s="6"/>
      <c r="N178" s="6"/>
      <c r="O178" s="6"/>
    </row>
    <row r="179" spans="1:15" ht="12.75">
      <c r="A179" s="27"/>
      <c r="B179" s="9"/>
      <c r="C179" s="9">
        <v>426291</v>
      </c>
      <c r="D179" s="29" t="s">
        <v>105</v>
      </c>
      <c r="E179" s="166">
        <f>SUM(F179:G179)</f>
        <v>0</v>
      </c>
      <c r="F179" s="8"/>
      <c r="G179" s="8"/>
      <c r="H179" s="8"/>
      <c r="I179" s="8"/>
      <c r="J179" s="192">
        <f>SUM(H179:I179)</f>
        <v>0</v>
      </c>
      <c r="M179" s="6"/>
      <c r="N179" s="6"/>
      <c r="O179" s="6"/>
    </row>
    <row r="180" spans="1:15" ht="12.75">
      <c r="A180" s="54"/>
      <c r="B180" s="65">
        <v>4263</v>
      </c>
      <c r="C180" s="65"/>
      <c r="D180" s="75" t="s">
        <v>217</v>
      </c>
      <c r="E180" s="179">
        <f aca="true" t="shared" si="47" ref="E180:J180">SUM(E181:E183)</f>
        <v>329745</v>
      </c>
      <c r="F180" s="199">
        <f t="shared" si="47"/>
        <v>329745</v>
      </c>
      <c r="G180" s="199">
        <f t="shared" si="47"/>
        <v>0</v>
      </c>
      <c r="H180" s="199">
        <f t="shared" si="47"/>
        <v>0</v>
      </c>
      <c r="I180" s="199">
        <f t="shared" si="47"/>
        <v>0</v>
      </c>
      <c r="J180" s="181">
        <f t="shared" si="47"/>
        <v>0</v>
      </c>
      <c r="M180" s="6"/>
      <c r="N180" s="6"/>
      <c r="O180" s="6"/>
    </row>
    <row r="181" spans="1:15" ht="12.75">
      <c r="A181" s="27"/>
      <c r="B181" s="9"/>
      <c r="C181" s="9">
        <v>426311</v>
      </c>
      <c r="D181" s="29" t="s">
        <v>107</v>
      </c>
      <c r="E181" s="166">
        <f>SUM(F181:G181)</f>
        <v>220000</v>
      </c>
      <c r="F181" s="8">
        <v>220000</v>
      </c>
      <c r="G181" s="8"/>
      <c r="H181" s="8"/>
      <c r="I181" s="8"/>
      <c r="J181" s="192">
        <f>SUM(H181:I181)</f>
        <v>0</v>
      </c>
      <c r="M181" s="6"/>
      <c r="N181" s="6"/>
      <c r="O181" s="6"/>
    </row>
    <row r="182" spans="1:15" ht="12.75">
      <c r="A182" s="35"/>
      <c r="B182" s="9"/>
      <c r="C182" s="9">
        <v>426312</v>
      </c>
      <c r="D182" s="29" t="s">
        <v>106</v>
      </c>
      <c r="E182" s="166">
        <f>SUM(F182:G182)</f>
        <v>44945</v>
      </c>
      <c r="F182" s="8">
        <v>44945</v>
      </c>
      <c r="G182" s="8"/>
      <c r="H182" s="8"/>
      <c r="I182" s="8"/>
      <c r="J182" s="192">
        <f>SUM(H182:I182)</f>
        <v>0</v>
      </c>
      <c r="M182" s="6"/>
      <c r="N182" s="6"/>
      <c r="O182" s="6"/>
    </row>
    <row r="183" spans="1:15" ht="12.75">
      <c r="A183" s="38"/>
      <c r="B183" s="9"/>
      <c r="C183" s="9">
        <v>426321</v>
      </c>
      <c r="D183" s="29" t="s">
        <v>108</v>
      </c>
      <c r="E183" s="166">
        <f>SUM(F183:G183)</f>
        <v>64800</v>
      </c>
      <c r="F183" s="8">
        <v>64800</v>
      </c>
      <c r="G183" s="8"/>
      <c r="H183" s="8"/>
      <c r="I183" s="8"/>
      <c r="J183" s="192">
        <f>SUM(H183:I183)</f>
        <v>0</v>
      </c>
      <c r="M183" s="6"/>
      <c r="N183" s="6"/>
      <c r="O183" s="6"/>
    </row>
    <row r="184" spans="1:15" ht="12.75">
      <c r="A184" s="51"/>
      <c r="B184" s="65">
        <v>4264</v>
      </c>
      <c r="C184" s="65"/>
      <c r="D184" s="75" t="s">
        <v>109</v>
      </c>
      <c r="E184" s="179">
        <f aca="true" t="shared" si="48" ref="E184:J184">SUM(E185:E187)</f>
        <v>100000</v>
      </c>
      <c r="F184" s="199">
        <f t="shared" si="48"/>
        <v>100000</v>
      </c>
      <c r="G184" s="199">
        <f t="shared" si="48"/>
        <v>0</v>
      </c>
      <c r="H184" s="199">
        <f t="shared" si="48"/>
        <v>0</v>
      </c>
      <c r="I184" s="199">
        <f t="shared" si="48"/>
        <v>0</v>
      </c>
      <c r="J184" s="181">
        <f t="shared" si="48"/>
        <v>0</v>
      </c>
      <c r="M184" s="6"/>
      <c r="N184" s="6"/>
      <c r="O184" s="6"/>
    </row>
    <row r="185" spans="1:15" ht="12.75">
      <c r="A185" s="42"/>
      <c r="B185" s="9"/>
      <c r="C185" s="9">
        <v>426411</v>
      </c>
      <c r="D185" s="29" t="s">
        <v>110</v>
      </c>
      <c r="E185" s="166">
        <f>SUM(F185:G185)</f>
        <v>50000</v>
      </c>
      <c r="F185" s="8">
        <v>50000</v>
      </c>
      <c r="G185" s="8"/>
      <c r="H185" s="8"/>
      <c r="I185" s="8"/>
      <c r="J185" s="192">
        <f>SUM(H185:I185)</f>
        <v>0</v>
      </c>
      <c r="M185" s="6"/>
      <c r="N185" s="6"/>
      <c r="O185" s="6"/>
    </row>
    <row r="186" spans="1:15" ht="12.75">
      <c r="A186" s="38"/>
      <c r="B186" s="9"/>
      <c r="C186" s="9">
        <v>426413</v>
      </c>
      <c r="D186" s="29" t="s">
        <v>111</v>
      </c>
      <c r="E186" s="166">
        <f>SUM(F186:G186)</f>
        <v>10000</v>
      </c>
      <c r="F186" s="8">
        <v>10000</v>
      </c>
      <c r="G186" s="8"/>
      <c r="H186" s="8"/>
      <c r="I186" s="8"/>
      <c r="J186" s="192">
        <f>SUM(H186:I186)</f>
        <v>0</v>
      </c>
      <c r="M186" s="6"/>
      <c r="N186" s="6"/>
      <c r="O186" s="6"/>
    </row>
    <row r="187" spans="1:15" ht="12.75">
      <c r="A187" s="35"/>
      <c r="B187" s="9"/>
      <c r="C187" s="9">
        <v>426491</v>
      </c>
      <c r="D187" s="29" t="s">
        <v>112</v>
      </c>
      <c r="E187" s="166">
        <f>SUM(F187:G187)</f>
        <v>40000</v>
      </c>
      <c r="F187" s="8">
        <v>40000</v>
      </c>
      <c r="G187" s="8"/>
      <c r="H187" s="8"/>
      <c r="I187" s="8"/>
      <c r="J187" s="192">
        <f>SUM(H187:I187)</f>
        <v>0</v>
      </c>
      <c r="M187" s="6"/>
      <c r="N187" s="6"/>
      <c r="O187" s="6"/>
    </row>
    <row r="188" spans="1:15" ht="12.75">
      <c r="A188" s="53"/>
      <c r="B188" s="65">
        <v>4266</v>
      </c>
      <c r="C188" s="65"/>
      <c r="D188" s="75" t="s">
        <v>113</v>
      </c>
      <c r="E188" s="179">
        <f aca="true" t="shared" si="49" ref="E188:J188">SUM(E189:E191)</f>
        <v>250000</v>
      </c>
      <c r="F188" s="199">
        <f t="shared" si="49"/>
        <v>250000</v>
      </c>
      <c r="G188" s="199">
        <f t="shared" si="49"/>
        <v>0</v>
      </c>
      <c r="H188" s="199">
        <f t="shared" si="49"/>
        <v>0</v>
      </c>
      <c r="I188" s="199">
        <f t="shared" si="49"/>
        <v>0</v>
      </c>
      <c r="J188" s="181">
        <f t="shared" si="49"/>
        <v>0</v>
      </c>
      <c r="M188" s="6"/>
      <c r="N188" s="6"/>
      <c r="O188" s="6"/>
    </row>
    <row r="189" spans="1:15" ht="12.75">
      <c r="A189" s="35"/>
      <c r="B189" s="9"/>
      <c r="C189" s="9">
        <v>426611</v>
      </c>
      <c r="D189" s="29" t="s">
        <v>114</v>
      </c>
      <c r="E189" s="166">
        <f>SUM(F189:G189)</f>
        <v>150000</v>
      </c>
      <c r="F189" s="8">
        <v>150000</v>
      </c>
      <c r="G189" s="8"/>
      <c r="H189" s="8"/>
      <c r="I189" s="8"/>
      <c r="J189" s="192">
        <f>SUM(H189:I189)</f>
        <v>0</v>
      </c>
      <c r="M189" s="6"/>
      <c r="N189" s="6"/>
      <c r="O189" s="6"/>
    </row>
    <row r="190" spans="1:15" ht="12.75">
      <c r="A190" s="35"/>
      <c r="B190" s="9"/>
      <c r="C190" s="9">
        <v>426621</v>
      </c>
      <c r="D190" s="29" t="s">
        <v>115</v>
      </c>
      <c r="E190" s="166">
        <f>SUM(F190:G190)</f>
        <v>50000</v>
      </c>
      <c r="F190" s="8">
        <v>50000</v>
      </c>
      <c r="G190" s="8"/>
      <c r="H190" s="8"/>
      <c r="I190" s="8"/>
      <c r="J190" s="192">
        <f>SUM(H190:I190)</f>
        <v>0</v>
      </c>
      <c r="M190" s="6"/>
      <c r="N190" s="6"/>
      <c r="O190" s="6"/>
    </row>
    <row r="191" spans="1:15" ht="12.75">
      <c r="A191" s="27"/>
      <c r="B191" s="9"/>
      <c r="C191" s="9">
        <v>426631</v>
      </c>
      <c r="D191" s="29" t="s">
        <v>116</v>
      </c>
      <c r="E191" s="166">
        <f>SUM(F191:G191)</f>
        <v>50000</v>
      </c>
      <c r="F191" s="8">
        <v>50000</v>
      </c>
      <c r="G191" s="8"/>
      <c r="H191" s="8"/>
      <c r="I191" s="8"/>
      <c r="J191" s="192">
        <f>SUM(H191:I191)</f>
        <v>0</v>
      </c>
      <c r="M191" s="6"/>
      <c r="N191" s="6"/>
      <c r="O191" s="6"/>
    </row>
    <row r="192" spans="1:15" ht="12.75">
      <c r="A192" s="54"/>
      <c r="B192" s="65">
        <v>4267</v>
      </c>
      <c r="C192" s="65"/>
      <c r="D192" s="75" t="s">
        <v>117</v>
      </c>
      <c r="E192" s="179">
        <f aca="true" t="shared" si="50" ref="E192:J192">SUM(E193:E194)</f>
        <v>40000</v>
      </c>
      <c r="F192" s="199">
        <f t="shared" si="50"/>
        <v>40000</v>
      </c>
      <c r="G192" s="199">
        <f t="shared" si="50"/>
        <v>0</v>
      </c>
      <c r="H192" s="199">
        <f t="shared" si="50"/>
        <v>0</v>
      </c>
      <c r="I192" s="199">
        <f t="shared" si="50"/>
        <v>0</v>
      </c>
      <c r="J192" s="181">
        <f t="shared" si="50"/>
        <v>0</v>
      </c>
      <c r="M192" s="6"/>
      <c r="N192" s="6"/>
      <c r="O192" s="6"/>
    </row>
    <row r="193" spans="1:15" s="3" customFormat="1" ht="12.75">
      <c r="A193" s="36"/>
      <c r="B193" s="12"/>
      <c r="C193" s="12">
        <v>426751</v>
      </c>
      <c r="D193" s="135" t="s">
        <v>167</v>
      </c>
      <c r="E193" s="166">
        <f>SUM(F193:G193)</f>
        <v>0</v>
      </c>
      <c r="F193" s="23"/>
      <c r="G193" s="23"/>
      <c r="H193" s="23"/>
      <c r="I193" s="23"/>
      <c r="J193" s="192">
        <f>SUM(H193:I193)</f>
        <v>0</v>
      </c>
      <c r="M193" s="99"/>
      <c r="N193" s="99"/>
      <c r="O193" s="99"/>
    </row>
    <row r="194" spans="1:15" ht="12.75">
      <c r="A194" s="35"/>
      <c r="B194" s="9"/>
      <c r="C194" s="9">
        <v>426791</v>
      </c>
      <c r="D194" s="29" t="s">
        <v>118</v>
      </c>
      <c r="E194" s="166">
        <f>SUM(F194:G194)</f>
        <v>40000</v>
      </c>
      <c r="F194" s="8">
        <v>40000</v>
      </c>
      <c r="G194" s="8"/>
      <c r="H194" s="8"/>
      <c r="I194" s="8"/>
      <c r="J194" s="192">
        <f>SUM(H194:I194)</f>
        <v>0</v>
      </c>
      <c r="M194" s="6"/>
      <c r="N194" s="6"/>
      <c r="O194" s="6"/>
    </row>
    <row r="195" spans="1:15" ht="12.75">
      <c r="A195" s="57"/>
      <c r="B195" s="65">
        <v>4268</v>
      </c>
      <c r="C195" s="65"/>
      <c r="D195" s="75" t="s">
        <v>216</v>
      </c>
      <c r="E195" s="179">
        <f aca="true" t="shared" si="51" ref="E195:J195">SUM(E196:E200)</f>
        <v>10151946</v>
      </c>
      <c r="F195" s="199">
        <f t="shared" si="51"/>
        <v>9331946</v>
      </c>
      <c r="G195" s="199">
        <f t="shared" si="51"/>
        <v>820000</v>
      </c>
      <c r="H195" s="199">
        <f t="shared" si="51"/>
        <v>0</v>
      </c>
      <c r="I195" s="199">
        <f t="shared" si="51"/>
        <v>0</v>
      </c>
      <c r="J195" s="181">
        <f t="shared" si="51"/>
        <v>0</v>
      </c>
      <c r="M195" s="6"/>
      <c r="N195" s="6"/>
      <c r="O195" s="6"/>
    </row>
    <row r="196" spans="1:15" ht="12.75">
      <c r="A196" s="35"/>
      <c r="B196" s="9"/>
      <c r="C196" s="9">
        <v>426811</v>
      </c>
      <c r="D196" s="29" t="s">
        <v>119</v>
      </c>
      <c r="E196" s="166">
        <f>SUM(F196:G196)</f>
        <v>255413</v>
      </c>
      <c r="F196" s="8">
        <v>245413</v>
      </c>
      <c r="G196" s="8">
        <v>10000</v>
      </c>
      <c r="H196" s="8"/>
      <c r="I196" s="8"/>
      <c r="J196" s="192">
        <f>SUM(H196:I196)</f>
        <v>0</v>
      </c>
      <c r="M196" s="6"/>
      <c r="N196" s="6"/>
      <c r="O196" s="6"/>
    </row>
    <row r="197" spans="1:15" ht="12.75">
      <c r="A197" s="27"/>
      <c r="B197" s="9"/>
      <c r="C197" s="9">
        <v>426812</v>
      </c>
      <c r="D197" s="29" t="s">
        <v>120</v>
      </c>
      <c r="E197" s="166">
        <f>SUM(F197:G197)</f>
        <v>82000</v>
      </c>
      <c r="F197" s="8">
        <v>82000</v>
      </c>
      <c r="G197" s="8"/>
      <c r="H197" s="8"/>
      <c r="I197" s="8"/>
      <c r="J197" s="192">
        <f>SUM(H197:I197)</f>
        <v>0</v>
      </c>
      <c r="M197" s="6"/>
      <c r="N197" s="6"/>
      <c r="O197" s="6"/>
    </row>
    <row r="198" spans="1:15" ht="12.75">
      <c r="A198" s="35"/>
      <c r="B198" s="9"/>
      <c r="C198" s="9">
        <v>426819</v>
      </c>
      <c r="D198" s="29" t="s">
        <v>121</v>
      </c>
      <c r="E198" s="166">
        <f>SUM(F198:G198)</f>
        <v>60000</v>
      </c>
      <c r="F198" s="8">
        <v>50000</v>
      </c>
      <c r="G198" s="8">
        <v>10000</v>
      </c>
      <c r="H198" s="8"/>
      <c r="I198" s="8"/>
      <c r="J198" s="192">
        <f>SUM(H198:I198)</f>
        <v>0</v>
      </c>
      <c r="M198" s="6"/>
      <c r="N198" s="6"/>
      <c r="O198" s="6"/>
    </row>
    <row r="199" spans="1:15" ht="12.75">
      <c r="A199" s="27"/>
      <c r="B199" s="9"/>
      <c r="C199" s="9">
        <v>426823</v>
      </c>
      <c r="D199" s="29" t="s">
        <v>122</v>
      </c>
      <c r="E199" s="166">
        <f>SUM(F199:G199)</f>
        <v>9304533</v>
      </c>
      <c r="F199" s="8">
        <v>8554533</v>
      </c>
      <c r="G199" s="8">
        <v>750000</v>
      </c>
      <c r="H199" s="8"/>
      <c r="I199" s="8"/>
      <c r="J199" s="192">
        <f>SUM(H199:I199)</f>
        <v>0</v>
      </c>
      <c r="M199" s="6"/>
      <c r="N199" s="6"/>
      <c r="O199" s="6"/>
    </row>
    <row r="200" spans="1:15" ht="12.75">
      <c r="A200" s="91"/>
      <c r="B200" s="88"/>
      <c r="C200" s="88">
        <v>426829</v>
      </c>
      <c r="D200" s="93" t="s">
        <v>123</v>
      </c>
      <c r="E200" s="171">
        <f>SUM(F200:G200)</f>
        <v>450000</v>
      </c>
      <c r="F200" s="89">
        <v>400000</v>
      </c>
      <c r="G200" s="89">
        <v>50000</v>
      </c>
      <c r="H200" s="89"/>
      <c r="I200" s="89"/>
      <c r="J200" s="193">
        <f>SUM(H200:I200)</f>
        <v>0</v>
      </c>
      <c r="M200" s="6"/>
      <c r="N200" s="6"/>
      <c r="O200" s="6"/>
    </row>
    <row r="201" spans="13:15" ht="12.75">
      <c r="M201" s="6"/>
      <c r="N201" s="6"/>
      <c r="O201" s="6"/>
    </row>
    <row r="202" spans="1:15" s="127" customFormat="1" ht="12.75">
      <c r="A202" s="96"/>
      <c r="B202" s="96"/>
      <c r="C202" s="96"/>
      <c r="D202" s="158"/>
      <c r="E202" s="161"/>
      <c r="F202" s="161"/>
      <c r="G202" s="161"/>
      <c r="H202" s="161"/>
      <c r="I202" s="161"/>
      <c r="J202" s="161"/>
      <c r="M202" s="128"/>
      <c r="N202" s="128"/>
      <c r="O202" s="128"/>
    </row>
    <row r="203" spans="1:15" s="127" customFormat="1" ht="36">
      <c r="A203" s="112" t="s">
        <v>0</v>
      </c>
      <c r="B203" s="112" t="s">
        <v>1</v>
      </c>
      <c r="C203" s="112" t="s">
        <v>35</v>
      </c>
      <c r="D203" s="112" t="s">
        <v>2</v>
      </c>
      <c r="E203" s="112" t="s">
        <v>3</v>
      </c>
      <c r="F203" s="112" t="s">
        <v>4</v>
      </c>
      <c r="G203" s="112" t="s">
        <v>36</v>
      </c>
      <c r="H203" s="112" t="s">
        <v>210</v>
      </c>
      <c r="I203" s="112" t="s">
        <v>213</v>
      </c>
      <c r="J203" s="113" t="s">
        <v>212</v>
      </c>
      <c r="M203" s="128"/>
      <c r="N203" s="128"/>
      <c r="O203" s="128"/>
    </row>
    <row r="204" spans="1:15" s="127" customFormat="1" ht="12.75">
      <c r="A204" s="114">
        <v>1</v>
      </c>
      <c r="B204" s="114">
        <v>2</v>
      </c>
      <c r="C204" s="114">
        <v>3</v>
      </c>
      <c r="D204" s="114">
        <v>4</v>
      </c>
      <c r="E204" s="114">
        <v>5</v>
      </c>
      <c r="F204" s="114">
        <v>6</v>
      </c>
      <c r="G204" s="114">
        <v>7</v>
      </c>
      <c r="H204" s="114">
        <v>8</v>
      </c>
      <c r="I204" s="115">
        <v>9</v>
      </c>
      <c r="J204" s="115">
        <v>10</v>
      </c>
      <c r="M204" s="128"/>
      <c r="N204" s="128"/>
      <c r="O204" s="128"/>
    </row>
    <row r="205" spans="1:15" s="127" customFormat="1" ht="12.75">
      <c r="A205" s="156"/>
      <c r="B205" s="61">
        <v>4269</v>
      </c>
      <c r="C205" s="61"/>
      <c r="D205" s="157" t="s">
        <v>124</v>
      </c>
      <c r="E205" s="165">
        <f aca="true" t="shared" si="52" ref="E205:J205">SUM(E206:E209)</f>
        <v>230000</v>
      </c>
      <c r="F205" s="197">
        <f t="shared" si="52"/>
        <v>100000</v>
      </c>
      <c r="G205" s="197">
        <f t="shared" si="52"/>
        <v>130000</v>
      </c>
      <c r="H205" s="197">
        <f t="shared" si="52"/>
        <v>0</v>
      </c>
      <c r="I205" s="197">
        <f t="shared" si="52"/>
        <v>0</v>
      </c>
      <c r="J205" s="173">
        <f t="shared" si="52"/>
        <v>0</v>
      </c>
      <c r="M205" s="128"/>
      <c r="N205" s="128"/>
      <c r="O205" s="128"/>
    </row>
    <row r="206" spans="1:15" ht="12.75">
      <c r="A206" s="38"/>
      <c r="B206" s="9"/>
      <c r="C206" s="9">
        <v>426911</v>
      </c>
      <c r="D206" s="29" t="s">
        <v>125</v>
      </c>
      <c r="E206" s="166">
        <f>SUM(F206:G206)</f>
        <v>100000</v>
      </c>
      <c r="F206" s="8">
        <v>50000</v>
      </c>
      <c r="G206" s="8">
        <v>50000</v>
      </c>
      <c r="H206" s="8"/>
      <c r="I206" s="8"/>
      <c r="J206" s="192">
        <f>SUM(H206:I206)</f>
        <v>0</v>
      </c>
      <c r="M206" s="6"/>
      <c r="N206" s="6"/>
      <c r="O206" s="6"/>
    </row>
    <row r="207" spans="1:15" ht="12.75">
      <c r="A207" s="38"/>
      <c r="B207" s="9"/>
      <c r="C207" s="9">
        <v>426912</v>
      </c>
      <c r="D207" s="29" t="s">
        <v>126</v>
      </c>
      <c r="E207" s="166">
        <f>SUM(F207:G207)</f>
        <v>0</v>
      </c>
      <c r="F207" s="8"/>
      <c r="G207" s="8"/>
      <c r="H207" s="8"/>
      <c r="I207" s="8"/>
      <c r="J207" s="192">
        <f>SUM(H207:I207)</f>
        <v>0</v>
      </c>
      <c r="M207" s="6"/>
      <c r="N207" s="6"/>
      <c r="O207" s="6"/>
    </row>
    <row r="208" spans="1:15" ht="12.75">
      <c r="A208" s="38"/>
      <c r="B208" s="9"/>
      <c r="C208" s="9">
        <v>426913</v>
      </c>
      <c r="D208" s="29" t="s">
        <v>127</v>
      </c>
      <c r="E208" s="166">
        <f>SUM(F208:G208)</f>
        <v>0</v>
      </c>
      <c r="F208" s="8"/>
      <c r="G208" s="8"/>
      <c r="H208" s="8"/>
      <c r="I208" s="8"/>
      <c r="J208" s="192">
        <f>SUM(H208:I208)</f>
        <v>0</v>
      </c>
      <c r="K208" s="6"/>
      <c r="L208" s="6"/>
      <c r="M208" s="6"/>
      <c r="N208" s="6"/>
      <c r="O208" s="6"/>
    </row>
    <row r="209" spans="1:15" ht="12.75">
      <c r="A209" s="38"/>
      <c r="B209" s="9"/>
      <c r="C209" s="9">
        <v>426919</v>
      </c>
      <c r="D209" s="29" t="s">
        <v>128</v>
      </c>
      <c r="E209" s="166">
        <f>SUM(F209:G209)</f>
        <v>130000</v>
      </c>
      <c r="F209" s="8">
        <v>50000</v>
      </c>
      <c r="G209" s="8">
        <v>80000</v>
      </c>
      <c r="H209" s="8"/>
      <c r="I209" s="8"/>
      <c r="J209" s="192">
        <f>SUM(H209:I209)</f>
        <v>0</v>
      </c>
      <c r="K209" s="6"/>
      <c r="L209" s="6"/>
      <c r="M209" s="6"/>
      <c r="N209" s="6"/>
      <c r="O209" s="6"/>
    </row>
    <row r="210" spans="1:15" s="124" customFormat="1" ht="12.75">
      <c r="A210" s="143">
        <v>430</v>
      </c>
      <c r="B210" s="136"/>
      <c r="C210" s="136"/>
      <c r="D210" s="137" t="s">
        <v>239</v>
      </c>
      <c r="E210" s="168">
        <f aca="true" t="shared" si="53" ref="E210:J210">SUM(E211,E213)</f>
        <v>0</v>
      </c>
      <c r="F210" s="198">
        <f t="shared" si="53"/>
        <v>0</v>
      </c>
      <c r="G210" s="198">
        <f t="shared" si="53"/>
        <v>0</v>
      </c>
      <c r="H210" s="198">
        <f t="shared" si="53"/>
        <v>0</v>
      </c>
      <c r="I210" s="198">
        <f t="shared" si="53"/>
        <v>0</v>
      </c>
      <c r="J210" s="176">
        <f t="shared" si="53"/>
        <v>0</v>
      </c>
      <c r="K210" s="123"/>
      <c r="L210" s="123"/>
      <c r="M210" s="123"/>
      <c r="N210" s="123"/>
      <c r="O210" s="123"/>
    </row>
    <row r="211" spans="1:15" s="126" customFormat="1" ht="12.75">
      <c r="A211" s="144"/>
      <c r="B211" s="130">
        <v>4311</v>
      </c>
      <c r="C211" s="130"/>
      <c r="D211" s="131" t="s">
        <v>240</v>
      </c>
      <c r="E211" s="179">
        <f aca="true" t="shared" si="54" ref="E211:J211">SUM(E212)</f>
        <v>0</v>
      </c>
      <c r="F211" s="199">
        <f t="shared" si="54"/>
        <v>0</v>
      </c>
      <c r="G211" s="199">
        <f t="shared" si="54"/>
        <v>0</v>
      </c>
      <c r="H211" s="199">
        <f t="shared" si="54"/>
        <v>0</v>
      </c>
      <c r="I211" s="199">
        <f t="shared" si="54"/>
        <v>0</v>
      </c>
      <c r="J211" s="181">
        <f t="shared" si="54"/>
        <v>0</v>
      </c>
      <c r="K211" s="125"/>
      <c r="L211" s="125"/>
      <c r="M211" s="125"/>
      <c r="N211" s="125"/>
      <c r="O211" s="125"/>
    </row>
    <row r="212" spans="1:15" ht="12.75">
      <c r="A212" s="38"/>
      <c r="B212" s="9"/>
      <c r="C212" s="9">
        <v>431111</v>
      </c>
      <c r="D212" s="133" t="s">
        <v>240</v>
      </c>
      <c r="E212" s="166">
        <f>SUM(F212:G212)</f>
        <v>0</v>
      </c>
      <c r="F212" s="8"/>
      <c r="G212" s="8"/>
      <c r="H212" s="8"/>
      <c r="I212" s="8"/>
      <c r="J212" s="192">
        <f>SUM(H212:I212)</f>
        <v>0</v>
      </c>
      <c r="K212" s="6"/>
      <c r="L212" s="6"/>
      <c r="M212" s="6"/>
      <c r="N212" s="6"/>
      <c r="O212" s="6"/>
    </row>
    <row r="213" spans="1:15" s="126" customFormat="1" ht="12.75">
      <c r="A213" s="144"/>
      <c r="B213" s="130">
        <v>4312</v>
      </c>
      <c r="C213" s="130"/>
      <c r="D213" s="131" t="s">
        <v>241</v>
      </c>
      <c r="E213" s="179">
        <f aca="true" t="shared" si="55" ref="E213:J213">SUM(E214)</f>
        <v>0</v>
      </c>
      <c r="F213" s="199">
        <f t="shared" si="55"/>
        <v>0</v>
      </c>
      <c r="G213" s="199">
        <f t="shared" si="55"/>
        <v>0</v>
      </c>
      <c r="H213" s="199">
        <f t="shared" si="55"/>
        <v>0</v>
      </c>
      <c r="I213" s="199">
        <f t="shared" si="55"/>
        <v>0</v>
      </c>
      <c r="J213" s="181">
        <f t="shared" si="55"/>
        <v>0</v>
      </c>
      <c r="K213" s="125"/>
      <c r="L213" s="125"/>
      <c r="M213" s="125"/>
      <c r="N213" s="125"/>
      <c r="O213" s="125"/>
    </row>
    <row r="214" spans="1:15" ht="12.75">
      <c r="A214" s="38"/>
      <c r="B214" s="9"/>
      <c r="C214" s="9">
        <v>431211</v>
      </c>
      <c r="D214" s="133" t="s">
        <v>241</v>
      </c>
      <c r="E214" s="166">
        <f>SUM(F214:G214)</f>
        <v>0</v>
      </c>
      <c r="F214" s="8"/>
      <c r="G214" s="8"/>
      <c r="H214" s="8"/>
      <c r="I214" s="8"/>
      <c r="J214" s="192">
        <f>SUM(H214:I214)</f>
        <v>0</v>
      </c>
      <c r="K214" s="6"/>
      <c r="L214" s="6"/>
      <c r="M214" s="6"/>
      <c r="N214" s="6"/>
      <c r="O214" s="6"/>
    </row>
    <row r="215" spans="1:15" ht="12.75">
      <c r="A215" s="48">
        <v>482</v>
      </c>
      <c r="B215" s="68"/>
      <c r="C215" s="68"/>
      <c r="D215" s="77" t="s">
        <v>197</v>
      </c>
      <c r="E215" s="168">
        <f aca="true" t="shared" si="56" ref="E215:J215">SUM(E216,E219,E224)</f>
        <v>329000</v>
      </c>
      <c r="F215" s="198">
        <f t="shared" si="56"/>
        <v>79000</v>
      </c>
      <c r="G215" s="198">
        <f t="shared" si="56"/>
        <v>250000</v>
      </c>
      <c r="H215" s="198">
        <f t="shared" si="56"/>
        <v>0</v>
      </c>
      <c r="I215" s="198">
        <f t="shared" si="56"/>
        <v>0</v>
      </c>
      <c r="J215" s="176">
        <f t="shared" si="56"/>
        <v>0</v>
      </c>
      <c r="M215" s="6"/>
      <c r="N215" s="6"/>
      <c r="O215" s="6"/>
    </row>
    <row r="216" spans="1:15" ht="12.75">
      <c r="A216" s="51"/>
      <c r="B216" s="65">
        <v>4821</v>
      </c>
      <c r="C216" s="65"/>
      <c r="D216" s="75" t="s">
        <v>130</v>
      </c>
      <c r="E216" s="179">
        <f aca="true" t="shared" si="57" ref="E216:J216">SUM(E217:E218)</f>
        <v>274000</v>
      </c>
      <c r="F216" s="199">
        <f t="shared" si="57"/>
        <v>24000</v>
      </c>
      <c r="G216" s="199">
        <f t="shared" si="57"/>
        <v>250000</v>
      </c>
      <c r="H216" s="199">
        <f t="shared" si="57"/>
        <v>0</v>
      </c>
      <c r="I216" s="199">
        <f t="shared" si="57"/>
        <v>0</v>
      </c>
      <c r="J216" s="181">
        <f t="shared" si="57"/>
        <v>0</v>
      </c>
      <c r="M216" s="6"/>
      <c r="N216" s="6"/>
      <c r="O216" s="6"/>
    </row>
    <row r="217" spans="1:15" ht="12.75">
      <c r="A217" s="38"/>
      <c r="B217" s="9"/>
      <c r="C217" s="9">
        <v>482131</v>
      </c>
      <c r="D217" s="29" t="s">
        <v>129</v>
      </c>
      <c r="E217" s="166">
        <f>SUM(F217:G217)</f>
        <v>4000</v>
      </c>
      <c r="F217" s="8">
        <v>4000</v>
      </c>
      <c r="G217" s="8"/>
      <c r="H217" s="8"/>
      <c r="I217" s="8"/>
      <c r="J217" s="192">
        <f>SUM(H217:I217)</f>
        <v>0</v>
      </c>
      <c r="M217" s="6"/>
      <c r="N217" s="6"/>
      <c r="O217" s="6"/>
    </row>
    <row r="218" spans="1:15" ht="12.75">
      <c r="A218" s="38"/>
      <c r="B218" s="9"/>
      <c r="C218" s="9">
        <v>482191</v>
      </c>
      <c r="D218" s="29" t="s">
        <v>130</v>
      </c>
      <c r="E218" s="166">
        <f>SUM(F218:G218)</f>
        <v>270000</v>
      </c>
      <c r="F218" s="8">
        <v>20000</v>
      </c>
      <c r="G218" s="8">
        <v>250000</v>
      </c>
      <c r="H218" s="8"/>
      <c r="I218" s="8"/>
      <c r="J218" s="192">
        <f>SUM(H218:I218)</f>
        <v>0</v>
      </c>
      <c r="M218" s="6"/>
      <c r="N218" s="6"/>
      <c r="O218" s="6"/>
    </row>
    <row r="219" spans="1:15" ht="12.75">
      <c r="A219" s="51"/>
      <c r="B219" s="65">
        <v>4822</v>
      </c>
      <c r="C219" s="65"/>
      <c r="D219" s="75" t="s">
        <v>131</v>
      </c>
      <c r="E219" s="179">
        <f aca="true" t="shared" si="58" ref="E219:J219">SUM(E220:E223)</f>
        <v>45000</v>
      </c>
      <c r="F219" s="199">
        <f t="shared" si="58"/>
        <v>45000</v>
      </c>
      <c r="G219" s="199">
        <f t="shared" si="58"/>
        <v>0</v>
      </c>
      <c r="H219" s="199">
        <f t="shared" si="58"/>
        <v>0</v>
      </c>
      <c r="I219" s="199">
        <f t="shared" si="58"/>
        <v>0</v>
      </c>
      <c r="J219" s="181">
        <f t="shared" si="58"/>
        <v>0</v>
      </c>
      <c r="M219" s="6"/>
      <c r="N219" s="6"/>
      <c r="O219" s="6"/>
    </row>
    <row r="220" spans="1:15" ht="12.75">
      <c r="A220" s="38"/>
      <c r="B220" s="9"/>
      <c r="C220" s="9">
        <v>482211</v>
      </c>
      <c r="D220" s="29" t="s">
        <v>132</v>
      </c>
      <c r="E220" s="166">
        <f>SUM(F220:G220)</f>
        <v>10000</v>
      </c>
      <c r="F220" s="8">
        <v>10000</v>
      </c>
      <c r="G220" s="8"/>
      <c r="H220" s="8"/>
      <c r="I220" s="8"/>
      <c r="J220" s="192">
        <f>SUM(H220:I220)</f>
        <v>0</v>
      </c>
      <c r="M220" s="6"/>
      <c r="N220" s="6"/>
      <c r="O220" s="6"/>
    </row>
    <row r="221" spans="1:15" ht="12.75">
      <c r="A221" s="38"/>
      <c r="B221" s="9"/>
      <c r="C221" s="9">
        <v>482231</v>
      </c>
      <c r="D221" s="29" t="s">
        <v>133</v>
      </c>
      <c r="E221" s="166">
        <f>SUM(F221:G221)</f>
        <v>10000</v>
      </c>
      <c r="F221" s="8">
        <v>10000</v>
      </c>
      <c r="G221" s="8"/>
      <c r="H221" s="8"/>
      <c r="I221" s="8"/>
      <c r="J221" s="192">
        <f>SUM(H221:I221)</f>
        <v>0</v>
      </c>
      <c r="M221" s="6"/>
      <c r="N221" s="6"/>
      <c r="O221" s="6"/>
    </row>
    <row r="222" spans="1:15" ht="12.75">
      <c r="A222" s="38"/>
      <c r="B222" s="9"/>
      <c r="C222" s="9">
        <v>482241</v>
      </c>
      <c r="D222" s="29" t="s">
        <v>134</v>
      </c>
      <c r="E222" s="166">
        <f>SUM(F222:G222)</f>
        <v>0</v>
      </c>
      <c r="F222" s="8"/>
      <c r="G222" s="8"/>
      <c r="H222" s="8"/>
      <c r="I222" s="8"/>
      <c r="J222" s="192">
        <f>SUM(H222:I222)</f>
        <v>0</v>
      </c>
      <c r="M222" s="6"/>
      <c r="N222" s="6"/>
      <c r="O222" s="6"/>
    </row>
    <row r="223" spans="1:15" ht="12.75">
      <c r="A223" s="38"/>
      <c r="B223" s="9"/>
      <c r="C223" s="9">
        <v>482251</v>
      </c>
      <c r="D223" s="29" t="s">
        <v>135</v>
      </c>
      <c r="E223" s="166">
        <f>SUM(F223:G223)</f>
        <v>25000</v>
      </c>
      <c r="F223" s="8">
        <v>25000</v>
      </c>
      <c r="G223" s="8"/>
      <c r="H223" s="8"/>
      <c r="I223" s="8"/>
      <c r="J223" s="192">
        <f>SUM(H223:I223)</f>
        <v>0</v>
      </c>
      <c r="M223" s="6"/>
      <c r="N223" s="6"/>
      <c r="O223" s="6"/>
    </row>
    <row r="224" spans="1:15" ht="12.75">
      <c r="A224" s="51"/>
      <c r="B224" s="65">
        <v>4823</v>
      </c>
      <c r="C224" s="65"/>
      <c r="D224" s="75" t="s">
        <v>242</v>
      </c>
      <c r="E224" s="179">
        <f aca="true" t="shared" si="59" ref="E224:J224">SUM(E225:E227)</f>
        <v>10000</v>
      </c>
      <c r="F224" s="199">
        <f t="shared" si="59"/>
        <v>10000</v>
      </c>
      <c r="G224" s="199">
        <f t="shared" si="59"/>
        <v>0</v>
      </c>
      <c r="H224" s="199">
        <f t="shared" si="59"/>
        <v>0</v>
      </c>
      <c r="I224" s="199">
        <f t="shared" si="59"/>
        <v>0</v>
      </c>
      <c r="J224" s="181">
        <f t="shared" si="59"/>
        <v>0</v>
      </c>
      <c r="M224" s="6"/>
      <c r="N224" s="6"/>
      <c r="O224" s="6"/>
    </row>
    <row r="225" spans="1:15" ht="12.75">
      <c r="A225" s="38"/>
      <c r="B225" s="9"/>
      <c r="C225" s="9">
        <v>482311</v>
      </c>
      <c r="D225" s="29" t="s">
        <v>136</v>
      </c>
      <c r="E225" s="166">
        <f>SUM(F225:G225)</f>
        <v>5000</v>
      </c>
      <c r="F225" s="8">
        <v>5000</v>
      </c>
      <c r="G225" s="8"/>
      <c r="H225" s="8"/>
      <c r="I225" s="8"/>
      <c r="J225" s="192">
        <f>SUM(H225:I225)</f>
        <v>0</v>
      </c>
      <c r="M225" s="6"/>
      <c r="N225" s="6"/>
      <c r="O225" s="6"/>
    </row>
    <row r="226" spans="1:15" ht="12.75">
      <c r="A226" s="38"/>
      <c r="B226" s="9"/>
      <c r="C226" s="9">
        <v>482331</v>
      </c>
      <c r="D226" s="29" t="s">
        <v>243</v>
      </c>
      <c r="E226" s="166">
        <f>SUM(F226:G226)</f>
        <v>5000</v>
      </c>
      <c r="F226" s="8">
        <v>5000</v>
      </c>
      <c r="G226" s="8"/>
      <c r="H226" s="8"/>
      <c r="I226" s="8"/>
      <c r="J226" s="192">
        <f>SUM(H226:I226)</f>
        <v>0</v>
      </c>
      <c r="M226" s="6"/>
      <c r="N226" s="6"/>
      <c r="O226" s="6"/>
    </row>
    <row r="227" spans="1:15" ht="12.75">
      <c r="A227" s="38"/>
      <c r="B227" s="9"/>
      <c r="C227" s="9">
        <v>482341</v>
      </c>
      <c r="D227" s="29" t="s">
        <v>137</v>
      </c>
      <c r="E227" s="166">
        <f>SUM(F227:G227)</f>
        <v>0</v>
      </c>
      <c r="F227" s="8"/>
      <c r="G227" s="8"/>
      <c r="H227" s="8"/>
      <c r="I227" s="8"/>
      <c r="J227" s="192">
        <f>SUM(H227:I227)</f>
        <v>0</v>
      </c>
      <c r="M227" s="6"/>
      <c r="N227" s="6"/>
      <c r="O227" s="6"/>
    </row>
    <row r="228" spans="1:15" ht="12.75">
      <c r="A228" s="48">
        <v>511</v>
      </c>
      <c r="B228" s="68"/>
      <c r="C228" s="68"/>
      <c r="D228" s="77" t="s">
        <v>198</v>
      </c>
      <c r="E228" s="168">
        <f>SUM(E229)</f>
        <v>4958461</v>
      </c>
      <c r="F228" s="198">
        <f>SUM(F229)</f>
        <v>1707033</v>
      </c>
      <c r="G228" s="198">
        <f>SUM(G229)</f>
        <v>3251428</v>
      </c>
      <c r="H228" s="198">
        <f>SUM(H229)</f>
        <v>0</v>
      </c>
      <c r="I228" s="198">
        <f>SUM(I229)</f>
        <v>0</v>
      </c>
      <c r="J228" s="176"/>
      <c r="M228" s="6"/>
      <c r="N228" s="6"/>
      <c r="O228" s="6"/>
    </row>
    <row r="229" spans="1:15" ht="12.75">
      <c r="A229" s="51"/>
      <c r="B229" s="65">
        <v>5112</v>
      </c>
      <c r="C229" s="65"/>
      <c r="D229" s="75" t="s">
        <v>138</v>
      </c>
      <c r="E229" s="179">
        <f>SUM(E230:E231)</f>
        <v>4958461</v>
      </c>
      <c r="F229" s="199">
        <f>SUM(F230:F231)</f>
        <v>1707033</v>
      </c>
      <c r="G229" s="199">
        <f>SUM(G230:G231)</f>
        <v>3251428</v>
      </c>
      <c r="H229" s="199">
        <f>SUM(H230:H231)</f>
        <v>0</v>
      </c>
      <c r="I229" s="199">
        <f>SUM(I230:I231)</f>
        <v>0</v>
      </c>
      <c r="J229" s="181"/>
      <c r="M229" s="6"/>
      <c r="N229" s="6"/>
      <c r="O229" s="6"/>
    </row>
    <row r="230" spans="1:15" ht="12.75">
      <c r="A230" s="38"/>
      <c r="B230" s="9"/>
      <c r="C230" s="9">
        <v>511221</v>
      </c>
      <c r="D230" s="29" t="s">
        <v>251</v>
      </c>
      <c r="E230" s="166">
        <f>SUM(F230:G230)</f>
        <v>4958461</v>
      </c>
      <c r="F230" s="8">
        <v>1707033</v>
      </c>
      <c r="G230" s="8">
        <v>3251428</v>
      </c>
      <c r="H230" s="8"/>
      <c r="I230" s="8"/>
      <c r="J230" s="192">
        <f>SUM(H230:I230)</f>
        <v>0</v>
      </c>
      <c r="M230" s="6"/>
      <c r="N230" s="6"/>
      <c r="O230" s="6"/>
    </row>
    <row r="231" spans="1:15" ht="12.75">
      <c r="A231" s="38"/>
      <c r="B231" s="9"/>
      <c r="C231" s="9">
        <v>511223</v>
      </c>
      <c r="D231" s="29" t="s">
        <v>168</v>
      </c>
      <c r="E231" s="166">
        <f>SUM(F231:G231)</f>
        <v>0</v>
      </c>
      <c r="F231" s="8"/>
      <c r="G231" s="8"/>
      <c r="H231" s="8"/>
      <c r="I231" s="8"/>
      <c r="J231" s="192">
        <f>SUM(H231:I231)</f>
        <v>0</v>
      </c>
      <c r="M231" s="6"/>
      <c r="N231" s="6"/>
      <c r="O231" s="6"/>
    </row>
    <row r="232" spans="1:15" ht="12.75">
      <c r="A232" s="48">
        <v>512</v>
      </c>
      <c r="B232" s="68"/>
      <c r="C232" s="68"/>
      <c r="D232" s="77" t="s">
        <v>199</v>
      </c>
      <c r="E232" s="168">
        <f>SUM(E233,E240,E246,E248,E251,E253)</f>
        <v>830000</v>
      </c>
      <c r="F232" s="198">
        <f>SUM(F233,F240,F246,F248,F251,F253)</f>
        <v>830000</v>
      </c>
      <c r="G232" s="198">
        <f>SUM(G233,G240,G246,G248,G251,G253)</f>
        <v>0</v>
      </c>
      <c r="H232" s="198">
        <f>SUM(H233,H240,H246,H248,H251,H253)</f>
        <v>0</v>
      </c>
      <c r="I232" s="198">
        <f>SUM(I233,I240,I246,I248,I251,I253)</f>
        <v>0</v>
      </c>
      <c r="J232" s="176"/>
      <c r="M232" s="6"/>
      <c r="N232" s="6"/>
      <c r="O232" s="6"/>
    </row>
    <row r="233" spans="1:15" ht="12.75">
      <c r="A233" s="51"/>
      <c r="B233" s="65">
        <v>5121</v>
      </c>
      <c r="C233" s="65"/>
      <c r="D233" s="75" t="s">
        <v>139</v>
      </c>
      <c r="E233" s="179">
        <f>SUM(E234,E239)</f>
        <v>0</v>
      </c>
      <c r="F233" s="199">
        <f>SUM(F234,F239)</f>
        <v>0</v>
      </c>
      <c r="G233" s="199">
        <f>SUM(G234,G239)</f>
        <v>0</v>
      </c>
      <c r="H233" s="199">
        <f>SUM(H234,H239)</f>
        <v>0</v>
      </c>
      <c r="I233" s="199">
        <f>SUM(I234,I239)</f>
        <v>0</v>
      </c>
      <c r="J233" s="181"/>
      <c r="M233" s="6"/>
      <c r="N233" s="6"/>
      <c r="O233" s="6"/>
    </row>
    <row r="234" spans="1:15" ht="12.75">
      <c r="A234" s="141"/>
      <c r="B234" s="88"/>
      <c r="C234" s="88">
        <v>512111</v>
      </c>
      <c r="D234" s="93" t="s">
        <v>140</v>
      </c>
      <c r="E234" s="171">
        <f>SUM(F234:G234)</f>
        <v>0</v>
      </c>
      <c r="F234" s="89"/>
      <c r="G234" s="89"/>
      <c r="H234" s="89"/>
      <c r="I234" s="89"/>
      <c r="J234" s="193">
        <f>SUM(H234:I234)</f>
        <v>0</v>
      </c>
      <c r="M234" s="6"/>
      <c r="N234" s="6"/>
      <c r="O234" s="6"/>
    </row>
    <row r="235" spans="13:15" ht="12.75">
      <c r="M235" s="6"/>
      <c r="N235" s="6"/>
      <c r="O235" s="6"/>
    </row>
    <row r="236" spans="1:15" ht="12.75">
      <c r="A236" s="4"/>
      <c r="B236" s="4"/>
      <c r="C236" s="4"/>
      <c r="D236" s="5"/>
      <c r="E236" s="34"/>
      <c r="F236" s="34"/>
      <c r="G236" s="34"/>
      <c r="H236" s="34"/>
      <c r="I236" s="155"/>
      <c r="J236" s="155"/>
      <c r="M236" s="6"/>
      <c r="N236" s="6"/>
      <c r="O236" s="6"/>
    </row>
    <row r="237" spans="1:15" ht="36">
      <c r="A237" s="112" t="s">
        <v>0</v>
      </c>
      <c r="B237" s="112" t="s">
        <v>1</v>
      </c>
      <c r="C237" s="112" t="s">
        <v>35</v>
      </c>
      <c r="D237" s="112" t="s">
        <v>2</v>
      </c>
      <c r="E237" s="112" t="s">
        <v>3</v>
      </c>
      <c r="F237" s="112" t="s">
        <v>4</v>
      </c>
      <c r="G237" s="112" t="s">
        <v>36</v>
      </c>
      <c r="H237" s="112" t="s">
        <v>210</v>
      </c>
      <c r="I237" s="112" t="s">
        <v>213</v>
      </c>
      <c r="J237" s="113" t="s">
        <v>212</v>
      </c>
      <c r="M237" s="6"/>
      <c r="N237" s="6"/>
      <c r="O237" s="6"/>
    </row>
    <row r="238" spans="1:15" ht="12.75">
      <c r="A238" s="114">
        <v>1</v>
      </c>
      <c r="B238" s="114">
        <v>2</v>
      </c>
      <c r="C238" s="114">
        <v>3</v>
      </c>
      <c r="D238" s="114">
        <v>4</v>
      </c>
      <c r="E238" s="114">
        <v>5</v>
      </c>
      <c r="F238" s="114">
        <v>6</v>
      </c>
      <c r="G238" s="114">
        <v>7</v>
      </c>
      <c r="H238" s="114">
        <v>8</v>
      </c>
      <c r="I238" s="115">
        <v>9</v>
      </c>
      <c r="J238" s="115">
        <v>10</v>
      </c>
      <c r="M238" s="6"/>
      <c r="N238" s="6"/>
      <c r="O238" s="6"/>
    </row>
    <row r="239" spans="1:15" ht="12.75">
      <c r="A239" s="35"/>
      <c r="B239" s="9"/>
      <c r="C239" s="9">
        <v>512115</v>
      </c>
      <c r="D239" s="18" t="s">
        <v>169</v>
      </c>
      <c r="E239" s="166">
        <f>SUM(F239:G239)</f>
        <v>0</v>
      </c>
      <c r="F239" s="8"/>
      <c r="G239" s="33"/>
      <c r="H239" s="8"/>
      <c r="I239" s="8"/>
      <c r="J239" s="192">
        <f>SUM(H239:I239)</f>
        <v>0</v>
      </c>
      <c r="M239" s="6"/>
      <c r="N239" s="6"/>
      <c r="O239" s="6"/>
    </row>
    <row r="240" spans="1:15" ht="12.75">
      <c r="A240" s="51"/>
      <c r="B240" s="65">
        <v>5122</v>
      </c>
      <c r="C240" s="65"/>
      <c r="D240" s="75" t="s">
        <v>141</v>
      </c>
      <c r="E240" s="179">
        <f aca="true" t="shared" si="60" ref="E240:J240">SUM(E241:E245)</f>
        <v>500000</v>
      </c>
      <c r="F240" s="179">
        <f t="shared" si="60"/>
        <v>500000</v>
      </c>
      <c r="G240" s="179">
        <f t="shared" si="60"/>
        <v>0</v>
      </c>
      <c r="H240" s="179">
        <f t="shared" si="60"/>
        <v>0</v>
      </c>
      <c r="I240" s="179">
        <f t="shared" si="60"/>
        <v>0</v>
      </c>
      <c r="J240" s="179">
        <f t="shared" si="60"/>
        <v>0</v>
      </c>
      <c r="M240" s="6"/>
      <c r="N240" s="6"/>
      <c r="O240" s="6"/>
    </row>
    <row r="241" spans="1:15" ht="12.75">
      <c r="A241" s="38"/>
      <c r="B241" s="9"/>
      <c r="C241" s="9">
        <v>512211</v>
      </c>
      <c r="D241" s="29" t="s">
        <v>142</v>
      </c>
      <c r="E241" s="166">
        <f aca="true" t="shared" si="61" ref="E241:E247">SUM(F241:G241)</f>
        <v>100000</v>
      </c>
      <c r="F241" s="8">
        <v>100000</v>
      </c>
      <c r="G241" s="8"/>
      <c r="H241" s="8"/>
      <c r="I241" s="8"/>
      <c r="J241" s="192">
        <f>SUM(H241:I241)</f>
        <v>0</v>
      </c>
      <c r="M241" s="6"/>
      <c r="N241" s="6"/>
      <c r="O241" s="6"/>
    </row>
    <row r="242" spans="1:15" ht="12.75">
      <c r="A242" s="38"/>
      <c r="B242" s="9"/>
      <c r="C242" s="9">
        <v>512221</v>
      </c>
      <c r="D242" s="29" t="s">
        <v>143</v>
      </c>
      <c r="E242" s="166">
        <f t="shared" si="61"/>
        <v>50000</v>
      </c>
      <c r="F242" s="8">
        <v>50000</v>
      </c>
      <c r="G242" s="8"/>
      <c r="H242" s="8"/>
      <c r="I242" s="8"/>
      <c r="J242" s="192">
        <f>SUM(H242:I242)</f>
        <v>0</v>
      </c>
      <c r="M242" s="6"/>
      <c r="N242" s="6"/>
      <c r="O242" s="6"/>
    </row>
    <row r="243" spans="1:15" ht="12.75">
      <c r="A243" s="38"/>
      <c r="B243" s="9"/>
      <c r="C243" s="9">
        <v>512241</v>
      </c>
      <c r="D243" s="29" t="s">
        <v>144</v>
      </c>
      <c r="E243" s="166">
        <f t="shared" si="61"/>
        <v>100000</v>
      </c>
      <c r="F243" s="8">
        <v>100000</v>
      </c>
      <c r="G243" s="8"/>
      <c r="H243" s="8"/>
      <c r="I243" s="8"/>
      <c r="J243" s="192">
        <f>SUM(H243:I243)</f>
        <v>0</v>
      </c>
      <c r="M243" s="6"/>
      <c r="N243" s="6"/>
      <c r="O243" s="6"/>
    </row>
    <row r="244" spans="1:15" ht="12.75">
      <c r="A244" s="38"/>
      <c r="B244" s="9"/>
      <c r="C244" s="9">
        <v>512251</v>
      </c>
      <c r="D244" s="29" t="s">
        <v>145</v>
      </c>
      <c r="E244" s="166">
        <f t="shared" si="61"/>
        <v>150000</v>
      </c>
      <c r="F244" s="8">
        <v>150000</v>
      </c>
      <c r="G244" s="8"/>
      <c r="H244" s="8"/>
      <c r="I244" s="8"/>
      <c r="J244" s="192">
        <f>SUM(H244:I244)</f>
        <v>0</v>
      </c>
      <c r="M244" s="6"/>
      <c r="N244" s="6"/>
      <c r="O244" s="6"/>
    </row>
    <row r="245" spans="1:15" ht="12.75">
      <c r="A245" s="38"/>
      <c r="B245" s="9"/>
      <c r="C245" s="9">
        <v>512252</v>
      </c>
      <c r="D245" s="29" t="s">
        <v>146</v>
      </c>
      <c r="E245" s="166">
        <f t="shared" si="61"/>
        <v>100000</v>
      </c>
      <c r="F245" s="8">
        <v>100000</v>
      </c>
      <c r="G245" s="8"/>
      <c r="H245" s="8"/>
      <c r="I245" s="8"/>
      <c r="J245" s="192">
        <f>SUM(H245:I245)</f>
        <v>0</v>
      </c>
      <c r="M245" s="6"/>
      <c r="N245" s="6"/>
      <c r="O245" s="6"/>
    </row>
    <row r="246" spans="1:15" ht="12.75">
      <c r="A246" s="51"/>
      <c r="B246" s="65">
        <v>5125</v>
      </c>
      <c r="C246" s="65"/>
      <c r="D246" s="75" t="s">
        <v>147</v>
      </c>
      <c r="E246" s="179">
        <f aca="true" t="shared" si="62" ref="E246:J246">SUM(E247:E247)</f>
        <v>0</v>
      </c>
      <c r="F246" s="179">
        <f t="shared" si="62"/>
        <v>0</v>
      </c>
      <c r="G246" s="179">
        <f t="shared" si="62"/>
        <v>0</v>
      </c>
      <c r="H246" s="179">
        <f t="shared" si="62"/>
        <v>0</v>
      </c>
      <c r="I246" s="179">
        <f t="shared" si="62"/>
        <v>0</v>
      </c>
      <c r="J246" s="181">
        <f t="shared" si="62"/>
        <v>0</v>
      </c>
      <c r="M246" s="6"/>
      <c r="N246" s="6"/>
      <c r="O246" s="6"/>
    </row>
    <row r="247" spans="1:15" ht="12.75">
      <c r="A247" s="38"/>
      <c r="B247" s="9"/>
      <c r="C247" s="9">
        <v>512511</v>
      </c>
      <c r="D247" s="29" t="s">
        <v>147</v>
      </c>
      <c r="E247" s="166">
        <f t="shared" si="61"/>
        <v>0</v>
      </c>
      <c r="F247" s="8"/>
      <c r="G247" s="8"/>
      <c r="H247" s="8"/>
      <c r="I247" s="8"/>
      <c r="J247" s="192">
        <f>SUM(H247:I247)</f>
        <v>0</v>
      </c>
      <c r="M247" s="6"/>
      <c r="N247" s="6"/>
      <c r="O247" s="6"/>
    </row>
    <row r="248" spans="1:15" ht="12.75">
      <c r="A248" s="51"/>
      <c r="B248" s="65">
        <v>5126</v>
      </c>
      <c r="C248" s="65"/>
      <c r="D248" s="75" t="s">
        <v>148</v>
      </c>
      <c r="E248" s="179">
        <f aca="true" t="shared" si="63" ref="E248:J248">SUM(E249:E250)</f>
        <v>100000</v>
      </c>
      <c r="F248" s="179">
        <f t="shared" si="63"/>
        <v>100000</v>
      </c>
      <c r="G248" s="179">
        <f t="shared" si="63"/>
        <v>0</v>
      </c>
      <c r="H248" s="179">
        <f t="shared" si="63"/>
        <v>0</v>
      </c>
      <c r="I248" s="179">
        <f t="shared" si="63"/>
        <v>0</v>
      </c>
      <c r="J248" s="181">
        <f t="shared" si="63"/>
        <v>0</v>
      </c>
      <c r="M248" s="6"/>
      <c r="N248" s="6"/>
      <c r="O248" s="6"/>
    </row>
    <row r="249" spans="1:15" ht="12.75">
      <c r="A249" s="38"/>
      <c r="B249" s="9"/>
      <c r="C249" s="9">
        <v>512611</v>
      </c>
      <c r="D249" s="29" t="s">
        <v>149</v>
      </c>
      <c r="E249" s="166">
        <f>SUM(F249:G249)</f>
        <v>100000</v>
      </c>
      <c r="F249" s="8">
        <v>100000</v>
      </c>
      <c r="G249" s="8"/>
      <c r="H249" s="8"/>
      <c r="I249" s="8"/>
      <c r="J249" s="192">
        <f>SUM(H249:I249)</f>
        <v>0</v>
      </c>
      <c r="M249" s="6"/>
      <c r="N249" s="6"/>
      <c r="O249" s="6"/>
    </row>
    <row r="250" spans="1:15" ht="12.75">
      <c r="A250" s="38"/>
      <c r="B250" s="9"/>
      <c r="C250" s="9">
        <v>512641</v>
      </c>
      <c r="D250" s="29" t="s">
        <v>150</v>
      </c>
      <c r="E250" s="166">
        <f>SUM(F250:G250)</f>
        <v>0</v>
      </c>
      <c r="F250" s="8">
        <v>0</v>
      </c>
      <c r="G250" s="8"/>
      <c r="H250" s="8"/>
      <c r="I250" s="8"/>
      <c r="J250" s="192">
        <f>SUM(H250:I250)</f>
        <v>0</v>
      </c>
      <c r="M250" s="6"/>
      <c r="N250" s="6"/>
      <c r="O250" s="6"/>
    </row>
    <row r="251" spans="1:15" ht="12.75">
      <c r="A251" s="51"/>
      <c r="B251" s="65">
        <v>5128</v>
      </c>
      <c r="C251" s="65"/>
      <c r="D251" s="75" t="s">
        <v>151</v>
      </c>
      <c r="E251" s="179">
        <f aca="true" t="shared" si="64" ref="E251:J251">SUM(E252:E252)</f>
        <v>30000</v>
      </c>
      <c r="F251" s="179">
        <f t="shared" si="64"/>
        <v>30000</v>
      </c>
      <c r="G251" s="179">
        <f t="shared" si="64"/>
        <v>0</v>
      </c>
      <c r="H251" s="179">
        <f t="shared" si="64"/>
        <v>0</v>
      </c>
      <c r="I251" s="179">
        <f t="shared" si="64"/>
        <v>0</v>
      </c>
      <c r="J251" s="181">
        <f t="shared" si="64"/>
        <v>0</v>
      </c>
      <c r="M251" s="6"/>
      <c r="N251" s="6"/>
      <c r="O251" s="6"/>
    </row>
    <row r="252" spans="1:15" ht="12.75">
      <c r="A252" s="38"/>
      <c r="B252" s="9"/>
      <c r="C252" s="9">
        <v>512811</v>
      </c>
      <c r="D252" s="29" t="s">
        <v>151</v>
      </c>
      <c r="E252" s="166">
        <f aca="true" t="shared" si="65" ref="E252:E259">SUM(F252:G252)</f>
        <v>30000</v>
      </c>
      <c r="F252" s="8">
        <v>30000</v>
      </c>
      <c r="G252" s="8"/>
      <c r="H252" s="8"/>
      <c r="I252" s="8"/>
      <c r="J252" s="192">
        <f>SUM(H252:I252)</f>
        <v>0</v>
      </c>
      <c r="M252" s="6"/>
      <c r="N252" s="6"/>
      <c r="O252" s="6"/>
    </row>
    <row r="253" spans="1:15" ht="24">
      <c r="A253" s="51"/>
      <c r="B253" s="65">
        <v>5129</v>
      </c>
      <c r="C253" s="65"/>
      <c r="D253" s="82" t="s">
        <v>152</v>
      </c>
      <c r="E253" s="179">
        <f aca="true" t="shared" si="66" ref="E253:J253">SUM(E254:E259)</f>
        <v>200000</v>
      </c>
      <c r="F253" s="179">
        <f t="shared" si="66"/>
        <v>200000</v>
      </c>
      <c r="G253" s="179">
        <f t="shared" si="66"/>
        <v>0</v>
      </c>
      <c r="H253" s="179">
        <f t="shared" si="66"/>
        <v>0</v>
      </c>
      <c r="I253" s="179">
        <f t="shared" si="66"/>
        <v>0</v>
      </c>
      <c r="J253" s="179">
        <f t="shared" si="66"/>
        <v>0</v>
      </c>
      <c r="M253" s="6"/>
      <c r="N253" s="6"/>
      <c r="O253" s="6"/>
    </row>
    <row r="254" spans="1:15" ht="12.75">
      <c r="A254" s="38"/>
      <c r="B254" s="9"/>
      <c r="C254" s="9">
        <v>512911</v>
      </c>
      <c r="D254" s="29" t="s">
        <v>214</v>
      </c>
      <c r="E254" s="166">
        <f t="shared" si="65"/>
        <v>100000</v>
      </c>
      <c r="F254" s="8">
        <v>100000</v>
      </c>
      <c r="G254" s="8"/>
      <c r="H254" s="8"/>
      <c r="I254" s="8"/>
      <c r="J254" s="192">
        <f aca="true" t="shared" si="67" ref="J254:J259">SUM(H254:I254)</f>
        <v>0</v>
      </c>
      <c r="M254" s="6"/>
      <c r="N254" s="6"/>
      <c r="O254" s="6"/>
    </row>
    <row r="255" spans="1:15" ht="12.75">
      <c r="A255" s="38"/>
      <c r="B255" s="9"/>
      <c r="C255" s="9">
        <v>512921</v>
      </c>
      <c r="D255" s="29" t="s">
        <v>153</v>
      </c>
      <c r="E255" s="166">
        <f t="shared" si="65"/>
        <v>0</v>
      </c>
      <c r="F255" s="8"/>
      <c r="G255" s="8"/>
      <c r="H255" s="8"/>
      <c r="I255" s="8"/>
      <c r="J255" s="192">
        <f t="shared" si="67"/>
        <v>0</v>
      </c>
      <c r="M255" s="6"/>
      <c r="N255" s="6"/>
      <c r="O255" s="6"/>
    </row>
    <row r="256" spans="1:15" ht="12.75">
      <c r="A256" s="38"/>
      <c r="B256" s="9"/>
      <c r="C256" s="9">
        <v>512931</v>
      </c>
      <c r="D256" s="29" t="s">
        <v>154</v>
      </c>
      <c r="E256" s="166">
        <f t="shared" si="65"/>
        <v>0</v>
      </c>
      <c r="F256" s="8"/>
      <c r="G256" s="8"/>
      <c r="H256" s="8"/>
      <c r="I256" s="8"/>
      <c r="J256" s="192">
        <f t="shared" si="67"/>
        <v>0</v>
      </c>
      <c r="M256" s="6"/>
      <c r="N256" s="6"/>
      <c r="O256" s="6"/>
    </row>
    <row r="257" spans="1:15" ht="12.75">
      <c r="A257" s="38"/>
      <c r="B257" s="9"/>
      <c r="C257" s="9">
        <v>512932</v>
      </c>
      <c r="D257" s="29" t="s">
        <v>155</v>
      </c>
      <c r="E257" s="166">
        <f t="shared" si="65"/>
        <v>0</v>
      </c>
      <c r="F257" s="8"/>
      <c r="G257" s="8"/>
      <c r="H257" s="8"/>
      <c r="I257" s="8"/>
      <c r="J257" s="192">
        <f t="shared" si="67"/>
        <v>0</v>
      </c>
      <c r="M257" s="6"/>
      <c r="N257" s="6"/>
      <c r="O257" s="6"/>
    </row>
    <row r="258" spans="1:15" ht="12.75">
      <c r="A258" s="38"/>
      <c r="B258" s="9"/>
      <c r="C258" s="9">
        <v>512933</v>
      </c>
      <c r="D258" s="29" t="s">
        <v>156</v>
      </c>
      <c r="E258" s="166">
        <f t="shared" si="65"/>
        <v>100000</v>
      </c>
      <c r="F258" s="8">
        <v>100000</v>
      </c>
      <c r="G258" s="8"/>
      <c r="H258" s="8"/>
      <c r="I258" s="8"/>
      <c r="J258" s="192">
        <f t="shared" si="67"/>
        <v>0</v>
      </c>
      <c r="M258" s="6"/>
      <c r="N258" s="6"/>
      <c r="O258" s="6"/>
    </row>
    <row r="259" spans="1:15" ht="12.75">
      <c r="A259" s="38"/>
      <c r="B259" s="9"/>
      <c r="C259" s="9">
        <v>512941</v>
      </c>
      <c r="D259" s="29" t="s">
        <v>157</v>
      </c>
      <c r="E259" s="166">
        <f t="shared" si="65"/>
        <v>0</v>
      </c>
      <c r="F259" s="8"/>
      <c r="G259" s="8"/>
      <c r="H259" s="8"/>
      <c r="I259" s="8"/>
      <c r="J259" s="192">
        <f t="shared" si="67"/>
        <v>0</v>
      </c>
      <c r="M259" s="6"/>
      <c r="N259" s="6"/>
      <c r="O259" s="6"/>
    </row>
    <row r="260" spans="1:15" ht="12.75">
      <c r="A260" s="48">
        <v>515</v>
      </c>
      <c r="B260" s="68"/>
      <c r="C260" s="68"/>
      <c r="D260" s="77" t="s">
        <v>200</v>
      </c>
      <c r="E260" s="168">
        <f aca="true" t="shared" si="68" ref="E260:J260">SUM(E261)</f>
        <v>0</v>
      </c>
      <c r="F260" s="168">
        <f t="shared" si="68"/>
        <v>0</v>
      </c>
      <c r="G260" s="168">
        <f t="shared" si="68"/>
        <v>0</v>
      </c>
      <c r="H260" s="168">
        <f t="shared" si="68"/>
        <v>0</v>
      </c>
      <c r="I260" s="168">
        <f t="shared" si="68"/>
        <v>0</v>
      </c>
      <c r="J260" s="176">
        <f t="shared" si="68"/>
        <v>0</v>
      </c>
      <c r="M260" s="6"/>
      <c r="N260" s="6"/>
      <c r="O260" s="6"/>
    </row>
    <row r="261" spans="1:15" ht="12.75">
      <c r="A261" s="51"/>
      <c r="B261" s="65">
        <v>55151</v>
      </c>
      <c r="C261" s="65"/>
      <c r="D261" s="75" t="s">
        <v>158</v>
      </c>
      <c r="E261" s="179">
        <f aca="true" t="shared" si="69" ref="E261:J261">SUM(E262:E262)</f>
        <v>0</v>
      </c>
      <c r="F261" s="179">
        <f t="shared" si="69"/>
        <v>0</v>
      </c>
      <c r="G261" s="179">
        <f t="shared" si="69"/>
        <v>0</v>
      </c>
      <c r="H261" s="179">
        <f t="shared" si="69"/>
        <v>0</v>
      </c>
      <c r="I261" s="179">
        <f t="shared" si="69"/>
        <v>0</v>
      </c>
      <c r="J261" s="181">
        <f t="shared" si="69"/>
        <v>0</v>
      </c>
      <c r="M261" s="6"/>
      <c r="N261" s="6"/>
      <c r="O261" s="6"/>
    </row>
    <row r="262" spans="1:15" ht="12.75">
      <c r="A262" s="129"/>
      <c r="B262" s="10"/>
      <c r="C262" s="10">
        <v>515121</v>
      </c>
      <c r="D262" s="142" t="s">
        <v>208</v>
      </c>
      <c r="E262" s="185">
        <f>SUM(F262:G262)</f>
        <v>0</v>
      </c>
      <c r="F262" s="25"/>
      <c r="G262" s="25"/>
      <c r="H262" s="25"/>
      <c r="I262" s="25"/>
      <c r="J262" s="195">
        <f>SUM(H262:I262)</f>
        <v>0</v>
      </c>
      <c r="M262" s="6"/>
      <c r="N262" s="6"/>
      <c r="O262" s="6"/>
    </row>
    <row r="263" spans="1:15" ht="22.5" customHeight="1">
      <c r="A263" s="58"/>
      <c r="B263" s="58"/>
      <c r="C263" s="58"/>
      <c r="D263" s="105" t="s">
        <v>159</v>
      </c>
      <c r="E263" s="186">
        <f aca="true" t="shared" si="70" ref="E263:J263">SUM(E9,E15,E20,E24,E36,E40,E46,E79,E96,E129,E146,E165,E210,E215,E228,E232,E260)</f>
        <v>49023203</v>
      </c>
      <c r="F263" s="186">
        <f t="shared" si="70"/>
        <v>38181170</v>
      </c>
      <c r="G263" s="186">
        <f t="shared" si="70"/>
        <v>10777033</v>
      </c>
      <c r="H263" s="186">
        <f t="shared" si="70"/>
        <v>0</v>
      </c>
      <c r="I263" s="186">
        <f t="shared" si="70"/>
        <v>0</v>
      </c>
      <c r="J263" s="186">
        <f t="shared" si="70"/>
        <v>0</v>
      </c>
      <c r="M263" s="6"/>
      <c r="N263" s="6"/>
      <c r="O263" s="6"/>
    </row>
    <row r="264" spans="1:15" ht="14.25" customHeight="1">
      <c r="A264" s="6"/>
      <c r="B264" s="6"/>
      <c r="C264" s="6"/>
      <c r="D264" s="6"/>
      <c r="E264" s="6"/>
      <c r="F264" s="6"/>
      <c r="G264" s="6"/>
      <c r="H264" s="6"/>
      <c r="I264" s="6"/>
      <c r="M264" s="6"/>
      <c r="N264" s="6"/>
      <c r="O264" s="6"/>
    </row>
    <row r="265" spans="1:15" ht="14.25" customHeight="1">
      <c r="A265" s="6"/>
      <c r="B265" s="6"/>
      <c r="C265" s="6"/>
      <c r="D265" s="6"/>
      <c r="E265" s="6"/>
      <c r="F265" s="6"/>
      <c r="G265" s="6"/>
      <c r="H265" s="6"/>
      <c r="I265" s="6"/>
      <c r="M265" s="6"/>
      <c r="N265" s="6"/>
      <c r="O265" s="6"/>
    </row>
    <row r="266" spans="1:15" ht="14.25" customHeight="1">
      <c r="A266" s="6"/>
      <c r="B266" s="6"/>
      <c r="C266" s="6"/>
      <c r="D266" s="6"/>
      <c r="E266" s="6"/>
      <c r="F266" s="6"/>
      <c r="G266" s="6"/>
      <c r="H266" s="6"/>
      <c r="I266" s="6"/>
      <c r="M266" s="6"/>
      <c r="N266" s="6"/>
      <c r="O266" s="6"/>
    </row>
    <row r="267" spans="1:15" ht="14.25" customHeight="1">
      <c r="A267" s="6"/>
      <c r="B267" s="6"/>
      <c r="C267" s="6"/>
      <c r="D267" s="6"/>
      <c r="E267" s="6"/>
      <c r="F267" s="6"/>
      <c r="G267" s="6"/>
      <c r="H267" s="6"/>
      <c r="I267" s="6"/>
      <c r="M267" s="6"/>
      <c r="N267" s="6"/>
      <c r="O267" s="6"/>
    </row>
    <row r="268" spans="1:15" ht="14.25" customHeight="1">
      <c r="A268" s="6"/>
      <c r="B268" s="6"/>
      <c r="C268" s="6"/>
      <c r="D268" s="6"/>
      <c r="E268" s="6"/>
      <c r="F268" s="6"/>
      <c r="G268" s="6"/>
      <c r="H268" s="6"/>
      <c r="I268" s="6"/>
      <c r="M268" s="6"/>
      <c r="N268" s="6"/>
      <c r="O268" s="6"/>
    </row>
    <row r="269" spans="1:15" ht="14.25" customHeight="1">
      <c r="A269" s="6"/>
      <c r="B269" s="6"/>
      <c r="C269" s="6"/>
      <c r="D269" s="6"/>
      <c r="E269" s="6"/>
      <c r="F269" s="6"/>
      <c r="G269" s="6"/>
      <c r="H269" s="6"/>
      <c r="I269" s="6"/>
      <c r="M269" s="6"/>
      <c r="N269" s="6"/>
      <c r="O269" s="6"/>
    </row>
    <row r="270" spans="1:15" ht="20.25">
      <c r="A270" s="200" t="s">
        <v>256</v>
      </c>
      <c r="B270" s="201"/>
      <c r="C270" s="201"/>
      <c r="D270" s="201"/>
      <c r="E270" s="201"/>
      <c r="F270" s="201"/>
      <c r="G270" s="201"/>
      <c r="H270" s="201"/>
      <c r="I270" s="6"/>
      <c r="M270" s="6"/>
      <c r="N270" s="6"/>
      <c r="O270" s="6"/>
    </row>
    <row r="271" spans="1:15" ht="15" customHeight="1">
      <c r="A271" s="6"/>
      <c r="B271" s="6"/>
      <c r="C271" s="6"/>
      <c r="D271" s="6"/>
      <c r="E271" s="6"/>
      <c r="F271" s="6"/>
      <c r="G271" s="6"/>
      <c r="H271" s="6"/>
      <c r="I271" s="6"/>
      <c r="M271" s="6"/>
      <c r="N271" s="6"/>
      <c r="O271" s="6"/>
    </row>
    <row r="272" spans="1:15" ht="36">
      <c r="A272" s="112" t="s">
        <v>0</v>
      </c>
      <c r="B272" s="112" t="s">
        <v>1</v>
      </c>
      <c r="C272" s="112" t="s">
        <v>35</v>
      </c>
      <c r="D272" s="112" t="s">
        <v>2</v>
      </c>
      <c r="E272" s="112" t="s">
        <v>3</v>
      </c>
      <c r="F272" s="112" t="s">
        <v>4</v>
      </c>
      <c r="G272" s="112" t="s">
        <v>36</v>
      </c>
      <c r="H272" s="112" t="s">
        <v>210</v>
      </c>
      <c r="I272" s="112" t="s">
        <v>213</v>
      </c>
      <c r="J272" s="113" t="s">
        <v>212</v>
      </c>
      <c r="M272" s="6"/>
      <c r="N272" s="6"/>
      <c r="O272" s="6"/>
    </row>
    <row r="273" spans="1:15" ht="12.75">
      <c r="A273" s="114">
        <v>1</v>
      </c>
      <c r="B273" s="114">
        <v>2</v>
      </c>
      <c r="C273" s="114">
        <v>3</v>
      </c>
      <c r="D273" s="114">
        <v>4</v>
      </c>
      <c r="E273" s="114">
        <v>5</v>
      </c>
      <c r="F273" s="114">
        <v>6</v>
      </c>
      <c r="G273" s="114">
        <v>7</v>
      </c>
      <c r="H273" s="114">
        <v>8</v>
      </c>
      <c r="I273" s="115">
        <v>9</v>
      </c>
      <c r="J273" s="115">
        <v>10</v>
      </c>
      <c r="M273" s="6"/>
      <c r="N273" s="6"/>
      <c r="O273" s="6"/>
    </row>
    <row r="274" spans="1:15" s="7" customFormat="1" ht="12.75">
      <c r="A274" s="56">
        <v>321</v>
      </c>
      <c r="B274" s="63"/>
      <c r="C274" s="78"/>
      <c r="D274" s="81" t="s">
        <v>201</v>
      </c>
      <c r="E274" s="187">
        <f aca="true" t="shared" si="71" ref="E274:J275">SUM(E275)</f>
        <v>2248554.3</v>
      </c>
      <c r="F274" s="187">
        <f t="shared" si="71"/>
        <v>0</v>
      </c>
      <c r="G274" s="187">
        <f t="shared" si="71"/>
        <v>2248554.3</v>
      </c>
      <c r="H274" s="187">
        <f t="shared" si="71"/>
        <v>0</v>
      </c>
      <c r="I274" s="187">
        <f t="shared" si="71"/>
        <v>0</v>
      </c>
      <c r="J274" s="189">
        <f t="shared" si="71"/>
        <v>0</v>
      </c>
      <c r="M274" s="100"/>
      <c r="N274" s="100"/>
      <c r="O274" s="100"/>
    </row>
    <row r="275" spans="1:15" ht="24">
      <c r="A275" s="51"/>
      <c r="B275" s="65">
        <v>3213</v>
      </c>
      <c r="C275" s="65"/>
      <c r="D275" s="82" t="s">
        <v>170</v>
      </c>
      <c r="E275" s="179">
        <f t="shared" si="71"/>
        <v>2248554.3</v>
      </c>
      <c r="F275" s="179">
        <f t="shared" si="71"/>
        <v>0</v>
      </c>
      <c r="G275" s="179">
        <f t="shared" si="71"/>
        <v>2248554.3</v>
      </c>
      <c r="H275" s="179">
        <f t="shared" si="71"/>
        <v>0</v>
      </c>
      <c r="I275" s="179">
        <f t="shared" si="71"/>
        <v>0</v>
      </c>
      <c r="J275" s="181">
        <f t="shared" si="71"/>
        <v>0</v>
      </c>
      <c r="M275" s="6"/>
      <c r="N275" s="6"/>
      <c r="O275" s="6"/>
    </row>
    <row r="276" spans="1:15" ht="24.75" customHeight="1">
      <c r="A276" s="38"/>
      <c r="B276" s="9"/>
      <c r="C276" s="9">
        <v>321311</v>
      </c>
      <c r="D276" s="40" t="s">
        <v>209</v>
      </c>
      <c r="E276" s="166">
        <f>SUM(F276:G276)</f>
        <v>2248554.3</v>
      </c>
      <c r="F276" s="8"/>
      <c r="G276" s="8">
        <v>2248554.3</v>
      </c>
      <c r="H276" s="8"/>
      <c r="I276" s="8"/>
      <c r="J276" s="192">
        <f>SUM(H276:I276)</f>
        <v>0</v>
      </c>
      <c r="M276" s="6"/>
      <c r="N276" s="6"/>
      <c r="O276" s="6"/>
    </row>
    <row r="277" spans="1:15" ht="12.75">
      <c r="A277" s="48">
        <v>731</v>
      </c>
      <c r="B277" s="68"/>
      <c r="C277" s="68"/>
      <c r="D277" s="77" t="s">
        <v>202</v>
      </c>
      <c r="E277" s="168">
        <f aca="true" t="shared" si="72" ref="E277:J278">SUM(E278)</f>
        <v>0</v>
      </c>
      <c r="F277" s="168">
        <f t="shared" si="72"/>
        <v>0</v>
      </c>
      <c r="G277" s="168">
        <f t="shared" si="72"/>
        <v>0</v>
      </c>
      <c r="H277" s="168">
        <f t="shared" si="72"/>
        <v>0</v>
      </c>
      <c r="I277" s="168">
        <f t="shared" si="72"/>
        <v>0</v>
      </c>
      <c r="J277" s="176">
        <f t="shared" si="72"/>
        <v>0</v>
      </c>
      <c r="M277" s="6"/>
      <c r="N277" s="6"/>
      <c r="O277" s="6"/>
    </row>
    <row r="278" spans="1:15" ht="12.75">
      <c r="A278" s="51"/>
      <c r="B278" s="65">
        <v>7311</v>
      </c>
      <c r="C278" s="65"/>
      <c r="D278" s="75" t="s">
        <v>171</v>
      </c>
      <c r="E278" s="179">
        <f t="shared" si="72"/>
        <v>0</v>
      </c>
      <c r="F278" s="179">
        <f t="shared" si="72"/>
        <v>0</v>
      </c>
      <c r="G278" s="179">
        <f t="shared" si="72"/>
        <v>0</v>
      </c>
      <c r="H278" s="179">
        <f t="shared" si="72"/>
        <v>0</v>
      </c>
      <c r="I278" s="179">
        <f t="shared" si="72"/>
        <v>0</v>
      </c>
      <c r="J278" s="181">
        <f t="shared" si="72"/>
        <v>0</v>
      </c>
      <c r="M278" s="6"/>
      <c r="N278" s="6"/>
      <c r="O278" s="6"/>
    </row>
    <row r="279" spans="1:15" ht="24">
      <c r="A279" s="38"/>
      <c r="B279" s="9"/>
      <c r="C279" s="9">
        <v>731121</v>
      </c>
      <c r="D279" s="40" t="s">
        <v>172</v>
      </c>
      <c r="E279" s="166">
        <f>SUM(F279:G279)</f>
        <v>0</v>
      </c>
      <c r="F279" s="8"/>
      <c r="G279" s="8"/>
      <c r="H279" s="8"/>
      <c r="I279" s="8"/>
      <c r="J279" s="192">
        <f>SUM(H279:I279)</f>
        <v>0</v>
      </c>
      <c r="M279" s="6"/>
      <c r="N279" s="6"/>
      <c r="O279" s="6"/>
    </row>
    <row r="280" spans="1:15" ht="12.75">
      <c r="A280" s="48">
        <v>732</v>
      </c>
      <c r="B280" s="68"/>
      <c r="C280" s="68"/>
      <c r="D280" s="138" t="s">
        <v>203</v>
      </c>
      <c r="E280" s="188">
        <f aca="true" t="shared" si="73" ref="E280:J281">SUM(E281)</f>
        <v>0</v>
      </c>
      <c r="F280" s="188">
        <f t="shared" si="73"/>
        <v>0</v>
      </c>
      <c r="G280" s="188">
        <f t="shared" si="73"/>
        <v>0</v>
      </c>
      <c r="H280" s="188">
        <f t="shared" si="73"/>
        <v>0</v>
      </c>
      <c r="I280" s="188">
        <f t="shared" si="73"/>
        <v>0</v>
      </c>
      <c r="J280" s="190">
        <f t="shared" si="73"/>
        <v>0</v>
      </c>
      <c r="M280" s="6"/>
      <c r="N280" s="6"/>
      <c r="O280" s="6"/>
    </row>
    <row r="281" spans="1:15" ht="12.75">
      <c r="A281" s="139"/>
      <c r="B281" s="75">
        <v>7321</v>
      </c>
      <c r="C281" s="75"/>
      <c r="D281" s="75" t="s">
        <v>173</v>
      </c>
      <c r="E281" s="179">
        <f t="shared" si="73"/>
        <v>0</v>
      </c>
      <c r="F281" s="179">
        <f t="shared" si="73"/>
        <v>0</v>
      </c>
      <c r="G281" s="179">
        <f t="shared" si="73"/>
        <v>0</v>
      </c>
      <c r="H281" s="179">
        <f t="shared" si="73"/>
        <v>0</v>
      </c>
      <c r="I281" s="179">
        <f t="shared" si="73"/>
        <v>0</v>
      </c>
      <c r="J281" s="181">
        <f t="shared" si="73"/>
        <v>0</v>
      </c>
      <c r="M281" s="6"/>
      <c r="N281" s="6"/>
      <c r="O281" s="6"/>
    </row>
    <row r="282" spans="1:15" ht="24">
      <c r="A282" s="140"/>
      <c r="B282" s="29"/>
      <c r="C282" s="29">
        <v>732121</v>
      </c>
      <c r="D282" s="40" t="s">
        <v>174</v>
      </c>
      <c r="E282" s="166">
        <f>SUM(F282:G282)</f>
        <v>0</v>
      </c>
      <c r="F282" s="8"/>
      <c r="G282" s="8"/>
      <c r="H282" s="8"/>
      <c r="I282" s="8"/>
      <c r="J282" s="192">
        <f>SUM(H282:I282)</f>
        <v>0</v>
      </c>
      <c r="M282" s="6"/>
      <c r="N282" s="6"/>
      <c r="O282" s="6"/>
    </row>
    <row r="283" spans="1:15" ht="12.75">
      <c r="A283" s="48">
        <v>742</v>
      </c>
      <c r="B283" s="77"/>
      <c r="C283" s="77"/>
      <c r="D283" s="77" t="s">
        <v>204</v>
      </c>
      <c r="E283" s="168">
        <f aca="true" t="shared" si="74" ref="E283:J284">SUM(E284)</f>
        <v>8528479</v>
      </c>
      <c r="F283" s="168">
        <f t="shared" si="74"/>
        <v>0</v>
      </c>
      <c r="G283" s="168">
        <f t="shared" si="74"/>
        <v>8528479</v>
      </c>
      <c r="H283" s="168">
        <f t="shared" si="74"/>
        <v>0</v>
      </c>
      <c r="I283" s="168">
        <f t="shared" si="74"/>
        <v>0</v>
      </c>
      <c r="J283" s="176">
        <f t="shared" si="74"/>
        <v>0</v>
      </c>
      <c r="M283" s="6"/>
      <c r="N283" s="6"/>
      <c r="O283" s="6"/>
    </row>
    <row r="284" spans="1:15" ht="24">
      <c r="A284" s="51"/>
      <c r="B284" s="75">
        <v>7423</v>
      </c>
      <c r="C284" s="75"/>
      <c r="D284" s="82" t="s">
        <v>175</v>
      </c>
      <c r="E284" s="179">
        <f t="shared" si="74"/>
        <v>8528479</v>
      </c>
      <c r="F284" s="179">
        <f t="shared" si="74"/>
        <v>0</v>
      </c>
      <c r="G284" s="179">
        <f t="shared" si="74"/>
        <v>8528479</v>
      </c>
      <c r="H284" s="179">
        <f t="shared" si="74"/>
        <v>0</v>
      </c>
      <c r="I284" s="179">
        <f t="shared" si="74"/>
        <v>0</v>
      </c>
      <c r="J284" s="181">
        <f t="shared" si="74"/>
        <v>0</v>
      </c>
      <c r="M284" s="6"/>
      <c r="N284" s="6"/>
      <c r="O284" s="6"/>
    </row>
    <row r="285" spans="1:15" ht="12.75">
      <c r="A285" s="38"/>
      <c r="B285" s="29"/>
      <c r="C285" s="29">
        <v>742321</v>
      </c>
      <c r="D285" s="29" t="s">
        <v>176</v>
      </c>
      <c r="E285" s="166">
        <f>SUM(F285:G285)</f>
        <v>8528479</v>
      </c>
      <c r="F285" s="8"/>
      <c r="G285" s="8">
        <v>8528479</v>
      </c>
      <c r="H285" s="8"/>
      <c r="I285" s="8"/>
      <c r="J285" s="192">
        <f>SUM(H285:I285)</f>
        <v>0</v>
      </c>
      <c r="M285" s="6"/>
      <c r="N285" s="6"/>
      <c r="O285" s="6"/>
    </row>
    <row r="286" spans="1:15" ht="12.75">
      <c r="A286" s="48">
        <v>791</v>
      </c>
      <c r="B286" s="77"/>
      <c r="C286" s="77"/>
      <c r="D286" s="77" t="s">
        <v>205</v>
      </c>
      <c r="E286" s="168">
        <f aca="true" t="shared" si="75" ref="E286:J286">SUM(E287)</f>
        <v>38181170</v>
      </c>
      <c r="F286" s="168">
        <f t="shared" si="75"/>
        <v>38181170</v>
      </c>
      <c r="G286" s="168">
        <f t="shared" si="75"/>
        <v>0</v>
      </c>
      <c r="H286" s="168">
        <f t="shared" si="75"/>
        <v>0</v>
      </c>
      <c r="I286" s="168">
        <f t="shared" si="75"/>
        <v>0</v>
      </c>
      <c r="J286" s="176">
        <f t="shared" si="75"/>
        <v>0</v>
      </c>
      <c r="M286" s="6"/>
      <c r="N286" s="6"/>
      <c r="O286" s="6"/>
    </row>
    <row r="287" spans="1:15" ht="12.75">
      <c r="A287" s="51"/>
      <c r="B287" s="75">
        <v>7911</v>
      </c>
      <c r="C287" s="75"/>
      <c r="D287" s="75" t="s">
        <v>177</v>
      </c>
      <c r="E287" s="179">
        <f aca="true" t="shared" si="76" ref="E287:J287">SUM(E288:E292)</f>
        <v>38181170</v>
      </c>
      <c r="F287" s="179">
        <f t="shared" si="76"/>
        <v>38181170</v>
      </c>
      <c r="G287" s="179">
        <f t="shared" si="76"/>
        <v>0</v>
      </c>
      <c r="H287" s="179">
        <f t="shared" si="76"/>
        <v>0</v>
      </c>
      <c r="I287" s="179">
        <f t="shared" si="76"/>
        <v>0</v>
      </c>
      <c r="J287" s="179">
        <f t="shared" si="76"/>
        <v>0</v>
      </c>
      <c r="M287" s="6"/>
      <c r="N287" s="6"/>
      <c r="O287" s="6"/>
    </row>
    <row r="288" spans="1:15" ht="12.75">
      <c r="A288" s="38"/>
      <c r="B288" s="29"/>
      <c r="C288" s="29" t="s">
        <v>178</v>
      </c>
      <c r="D288" s="29" t="s">
        <v>252</v>
      </c>
      <c r="E288" s="166">
        <f>SUM(F288:G288)</f>
        <v>248852</v>
      </c>
      <c r="F288" s="8">
        <v>248852</v>
      </c>
      <c r="G288" s="8"/>
      <c r="H288" s="8"/>
      <c r="I288" s="8"/>
      <c r="J288" s="192">
        <f>SUM(H288:I288)</f>
        <v>0</v>
      </c>
      <c r="M288" s="6"/>
      <c r="N288" s="6"/>
      <c r="O288" s="6"/>
    </row>
    <row r="289" spans="1:15" ht="12.75">
      <c r="A289" s="38"/>
      <c r="B289" s="29"/>
      <c r="C289" s="29" t="s">
        <v>179</v>
      </c>
      <c r="D289" s="29" t="s">
        <v>180</v>
      </c>
      <c r="E289" s="166">
        <f>SUM(F289:G289)</f>
        <v>24455436</v>
      </c>
      <c r="F289" s="8">
        <v>24455436</v>
      </c>
      <c r="G289" s="8"/>
      <c r="H289" s="8"/>
      <c r="I289" s="8"/>
      <c r="J289" s="192">
        <f>SUM(H289:I289)</f>
        <v>0</v>
      </c>
      <c r="M289" s="6"/>
      <c r="N289" s="6"/>
      <c r="O289" s="6"/>
    </row>
    <row r="290" spans="1:15" ht="12.75">
      <c r="A290" s="38"/>
      <c r="B290" s="29"/>
      <c r="C290" s="29" t="s">
        <v>181</v>
      </c>
      <c r="D290" s="29" t="s">
        <v>182</v>
      </c>
      <c r="E290" s="166">
        <f>SUM(F290:G290)</f>
        <v>0</v>
      </c>
      <c r="F290" s="8"/>
      <c r="G290" s="8"/>
      <c r="H290" s="8"/>
      <c r="I290" s="8"/>
      <c r="J290" s="192">
        <f>SUM(H290:I290)</f>
        <v>0</v>
      </c>
      <c r="M290" s="6"/>
      <c r="N290" s="6"/>
      <c r="O290" s="6"/>
    </row>
    <row r="291" spans="1:15" ht="12.75">
      <c r="A291" s="27"/>
      <c r="B291" s="30"/>
      <c r="C291" s="5" t="s">
        <v>183</v>
      </c>
      <c r="D291" s="30" t="s">
        <v>215</v>
      </c>
      <c r="E291" s="185">
        <f>SUM(F291:G291)</f>
        <v>0</v>
      </c>
      <c r="F291" s="22">
        <v>0</v>
      </c>
      <c r="G291" s="22"/>
      <c r="H291" s="111"/>
      <c r="I291" s="25"/>
      <c r="J291" s="195">
        <f>SUM(H291:I291)</f>
        <v>0</v>
      </c>
      <c r="M291" s="6"/>
      <c r="N291" s="6"/>
      <c r="O291" s="6"/>
    </row>
    <row r="292" spans="1:15" ht="12.75">
      <c r="A292" s="141"/>
      <c r="B292" s="93"/>
      <c r="C292" s="93" t="s">
        <v>247</v>
      </c>
      <c r="D292" s="93" t="s">
        <v>248</v>
      </c>
      <c r="E292" s="185">
        <f>SUM(F292:G292)</f>
        <v>13476882</v>
      </c>
      <c r="F292" s="89">
        <v>13476882</v>
      </c>
      <c r="G292" s="89"/>
      <c r="H292" s="89"/>
      <c r="I292" s="89"/>
      <c r="J292" s="195">
        <f>SUM(H292:I292)</f>
        <v>0</v>
      </c>
      <c r="M292" s="6"/>
      <c r="N292" s="6"/>
      <c r="O292" s="6"/>
    </row>
    <row r="293" spans="1:15" ht="24" customHeight="1">
      <c r="A293" s="58"/>
      <c r="B293" s="83"/>
      <c r="C293" s="83"/>
      <c r="D293" s="84" t="s">
        <v>206</v>
      </c>
      <c r="E293" s="191">
        <f aca="true" t="shared" si="77" ref="E293:J293">SUM(E274,E277,E280,E283,E286)</f>
        <v>48958203.3</v>
      </c>
      <c r="F293" s="191">
        <f t="shared" si="77"/>
        <v>38181170</v>
      </c>
      <c r="G293" s="191">
        <f t="shared" si="77"/>
        <v>10777033.3</v>
      </c>
      <c r="H293" s="191">
        <f t="shared" si="77"/>
        <v>0</v>
      </c>
      <c r="I293" s="191">
        <f t="shared" si="77"/>
        <v>0</v>
      </c>
      <c r="J293" s="191">
        <f t="shared" si="77"/>
        <v>0</v>
      </c>
      <c r="M293" s="6"/>
      <c r="N293" s="6"/>
      <c r="O293" s="6"/>
    </row>
    <row r="294" spans="13:15" ht="12.75">
      <c r="M294" s="6"/>
      <c r="N294" s="6"/>
      <c r="O294" s="6"/>
    </row>
    <row r="295" spans="13:15" ht="12.75">
      <c r="M295" s="6"/>
      <c r="N295" s="6"/>
      <c r="O295" s="6"/>
    </row>
    <row r="296" spans="13:15" ht="12.75">
      <c r="M296" s="6"/>
      <c r="N296" s="6"/>
      <c r="O296" s="6"/>
    </row>
    <row r="297" spans="12:15" ht="12.75">
      <c r="L297" s="41"/>
      <c r="M297" s="6"/>
      <c r="N297" s="6"/>
      <c r="O297" s="6"/>
    </row>
    <row r="298" ht="12.75">
      <c r="G298" s="2" t="s">
        <v>253</v>
      </c>
    </row>
    <row r="299" ht="12.75">
      <c r="G299" s="2" t="s">
        <v>254</v>
      </c>
    </row>
    <row r="300" ht="12.75">
      <c r="G300" s="2" t="s">
        <v>255</v>
      </c>
    </row>
  </sheetData>
  <sheetProtection password="C10E" sheet="1"/>
  <mergeCells count="6">
    <mergeCell ref="A270:H270"/>
    <mergeCell ref="A3:C3"/>
    <mergeCell ref="A2:D2"/>
    <mergeCell ref="C4:J4"/>
    <mergeCell ref="D5:I5"/>
    <mergeCell ref="E6:J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Korisnik1</cp:lastModifiedBy>
  <cp:lastPrinted>2015-01-27T07:15:11Z</cp:lastPrinted>
  <dcterms:created xsi:type="dcterms:W3CDTF">2009-01-30T06:12:03Z</dcterms:created>
  <dcterms:modified xsi:type="dcterms:W3CDTF">2015-01-29T12:57:40Z</dcterms:modified>
  <cp:category/>
  <cp:version/>
  <cp:contentType/>
  <cp:contentStatus/>
</cp:coreProperties>
</file>